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ASESORIAS EN SISTEMAS\ONG\Convocatoria Contratacion 2020\Invitaciones Contratos Integrales Diciembre 2020\INVITACIONES 2\1.COCRECER BOLIVAR\"/>
    </mc:Choice>
  </mc:AlternateContent>
  <xr:revisionPtr revIDLastSave="0" documentId="13_ncr:1_{DCF5E108-35CA-4C57-B25A-A13537DADC0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<sst xmlns="http://schemas.openxmlformats.org/spreadsheetml/2006/main" count="3486" uniqueCount="2753">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</sst>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4" zoomScaleNormal="64" zoomScaleSheetLayoutView="40" zoomScalePageLayoutView="40" workbookViewId="0">
      <selection activeCell="I22" sqref="I2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2752</v>
      </c>
      <c r="D15" s="35"/>
      <c r="E15" s="35"/>
      <c r="F15" s="5"/>
      <c r="G15" s="32" t="s">
        <v>1168</v>
      </c>
      <c r="H15" s="103" t="s">
        <v>208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900139836</v>
      </c>
      <c r="C20" s="5"/>
      <c r="D20" s="73"/>
      <c r="E20" s="5"/>
      <c r="F20" s="5"/>
      <c r="G20" s="5"/>
      <c r="H20" s="243"/>
      <c r="I20" s="149" t="s">
        <v>208</v>
      </c>
      <c r="J20" s="150" t="s">
        <v>216</v>
      </c>
      <c r="K20" s="151">
        <v>1497058950</v>
      </c>
      <c r="L20" s="152">
        <v>44246</v>
      </c>
      <c r="M20" s="152">
        <v>44561</v>
      </c>
      <c r="N20" s="135">
        <f>+(M20-L20)/30</f>
        <v>10.5</v>
      </c>
      <c r="O20" s="138"/>
      <c r="U20" s="134"/>
      <c r="V20" s="105">
        <f ca="1">NOW()</f>
        <v>44193.595047222225</v>
      </c>
      <c r="W20" s="105">
        <f ca="1">NOW()</f>
        <v>44193.595047222225</v>
      </c>
    </row>
    <row r="21" spans="1:23" ht="30" customHeight="1" outlineLevel="1" x14ac:dyDescent="0.3">
      <c r="A21" s="9"/>
      <c r="B21" s="71"/>
      <c r="C21" s="5"/>
      <c r="D21" s="5"/>
      <c r="E21" s="5"/>
      <c r="F21" s="5"/>
      <c r="G21" s="5"/>
      <c r="H21" s="70"/>
      <c r="I21" s="149" t="s">
        <v>208</v>
      </c>
      <c r="J21" s="150" t="s">
        <v>224</v>
      </c>
      <c r="K21" s="151"/>
      <c r="L21" s="152">
        <v>44246</v>
      </c>
      <c r="M21" s="152">
        <v>44561</v>
      </c>
      <c r="N21" s="135">
        <f t="shared" ref="N21:N35" si="0">+(M21-L21)/30</f>
        <v>10.5</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CORPORACIÓN COMUNITARIA COCRECER</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2751</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2746</v>
      </c>
      <c r="C48" s="112" t="s">
        <v>31</v>
      </c>
      <c r="D48" s="110" t="s">
        <v>2676</v>
      </c>
      <c r="E48" s="145">
        <v>39838</v>
      </c>
      <c r="F48" s="145">
        <v>40178</v>
      </c>
      <c r="G48" s="160">
        <f>IF(AND(E48&lt;&gt;"",F48&lt;&gt;""),((F48-E48)/30),"")</f>
        <v>11.333333333333334</v>
      </c>
      <c r="H48" s="114" t="s">
        <v>2714</v>
      </c>
      <c r="I48" s="113" t="s">
        <v>711</v>
      </c>
      <c r="J48" s="121" t="s">
        <v>716</v>
      </c>
      <c r="K48" s="116">
        <v>225829784</v>
      </c>
      <c r="L48" s="115" t="s">
        <v>1148</v>
      </c>
      <c r="M48" s="117">
        <v>1</v>
      </c>
      <c r="N48" s="115" t="s">
        <v>27</v>
      </c>
      <c r="O48" s="115" t="s">
        <v>1148</v>
      </c>
      <c r="P48" s="78"/>
    </row>
    <row r="49" spans="1:16" s="6" customFormat="1" ht="24.75" customHeight="1" x14ac:dyDescent="0.3">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15" t="s">
        <v>1148</v>
      </c>
      <c r="P49" s="78"/>
    </row>
    <row r="50" spans="1:16" s="6" customFormat="1" ht="24.75" customHeight="1" x14ac:dyDescent="0.3">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15" t="s">
        <v>1148</v>
      </c>
      <c r="P50" s="78"/>
    </row>
    <row r="51" spans="1:16" s="6" customFormat="1" ht="24.75" customHeight="1" outlineLevel="1" x14ac:dyDescent="0.3">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15" t="s">
        <v>1148</v>
      </c>
      <c r="P51" s="78"/>
    </row>
    <row r="52" spans="1:16" s="7" customFormat="1" ht="24.75" customHeight="1" outlineLevel="1" x14ac:dyDescent="0.3">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15" t="s">
        <v>1148</v>
      </c>
      <c r="P52" s="79"/>
    </row>
    <row r="53" spans="1:16" s="7" customFormat="1" ht="24.75" customHeight="1" outlineLevel="1" x14ac:dyDescent="0.3">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15" t="s">
        <v>1148</v>
      </c>
      <c r="P53" s="79"/>
    </row>
    <row r="54" spans="1:16" s="7" customFormat="1" ht="24.75" customHeight="1" outlineLevel="1" x14ac:dyDescent="0.3">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15" t="s">
        <v>1148</v>
      </c>
      <c r="P54" s="79"/>
    </row>
    <row r="55" spans="1:16" s="7" customFormat="1" ht="24.75" customHeight="1" outlineLevel="1" x14ac:dyDescent="0.3">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15" t="s">
        <v>1148</v>
      </c>
      <c r="P55" s="79"/>
    </row>
    <row r="56" spans="1:16" s="7" customFormat="1" ht="24.75" customHeight="1" outlineLevel="1" x14ac:dyDescent="0.3">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15" t="s">
        <v>1148</v>
      </c>
      <c r="P56" s="79"/>
    </row>
    <row r="57" spans="1:16" s="7" customFormat="1" ht="24.75" customHeight="1" outlineLevel="1" x14ac:dyDescent="0.3">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65" t="s">
        <v>1148</v>
      </c>
      <c r="P57" s="79"/>
    </row>
    <row r="58" spans="1:16" s="7" customFormat="1" ht="24.75" customHeight="1" outlineLevel="1" x14ac:dyDescent="0.3">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65" t="s">
        <v>1148</v>
      </c>
      <c r="P58" s="79"/>
    </row>
    <row r="59" spans="1:16" s="7" customFormat="1" ht="24.75" customHeight="1" outlineLevel="1" x14ac:dyDescent="0.3">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65" t="s">
        <v>1148</v>
      </c>
      <c r="P59" s="79"/>
    </row>
    <row r="60" spans="1:16" s="7" customFormat="1" ht="24.75" customHeight="1" outlineLevel="1" x14ac:dyDescent="0.3">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65" t="s">
        <v>1148</v>
      </c>
      <c r="P60" s="79"/>
    </row>
    <row r="61" spans="1:16" s="7" customFormat="1" ht="24.75" customHeight="1" outlineLevel="1" x14ac:dyDescent="0.3">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65" t="s">
        <v>1148</v>
      </c>
      <c r="P61" s="79"/>
    </row>
    <row r="62" spans="1:16" s="7" customFormat="1" ht="24.75" customHeight="1" outlineLevel="1" x14ac:dyDescent="0.3">
      <c r="A62" s="144">
        <v>15</v>
      </c>
      <c r="B62" s="64" t="s">
        <v>2746</v>
      </c>
      <c r="C62" s="65" t="s">
        <v>31</v>
      </c>
      <c r="D62" s="63" t="s">
        <v>2687</v>
      </c>
      <c r="E62" s="145">
        <v>41660</v>
      </c>
      <c r="F62" s="145">
        <v>42034</v>
      </c>
      <c r="G62" s="160">
        <f t="shared" si="3"/>
        <v>12.466666666666667</v>
      </c>
      <c r="H62" s="64" t="s">
        <v>2720</v>
      </c>
      <c r="I62" s="63" t="s">
        <v>711</v>
      </c>
      <c r="J62" s="121" t="s">
        <v>716</v>
      </c>
      <c r="K62" s="66">
        <v>1262956623</v>
      </c>
      <c r="L62" s="65" t="s">
        <v>1148</v>
      </c>
      <c r="M62" s="67">
        <v>1</v>
      </c>
      <c r="N62" s="65" t="s">
        <v>27</v>
      </c>
      <c r="O62" s="65" t="s">
        <v>1148</v>
      </c>
      <c r="P62" s="79"/>
    </row>
    <row r="63" spans="1:16" s="7" customFormat="1" ht="24.75" customHeight="1" outlineLevel="1" x14ac:dyDescent="0.3">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65" t="s">
        <v>1148</v>
      </c>
      <c r="P63" s="79"/>
    </row>
    <row r="64" spans="1:16" s="7" customFormat="1" ht="24.75" customHeight="1" outlineLevel="1" x14ac:dyDescent="0.3">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65" t="s">
        <v>1148</v>
      </c>
      <c r="P64" s="79"/>
    </row>
    <row r="65" spans="1:16" s="7" customFormat="1" ht="24.75" customHeight="1" outlineLevel="1" x14ac:dyDescent="0.3">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65" t="s">
        <v>26</v>
      </c>
      <c r="P65" s="79"/>
    </row>
    <row r="66" spans="1:16" s="7" customFormat="1" ht="24.75" customHeight="1" outlineLevel="1" x14ac:dyDescent="0.3">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65" t="s">
        <v>26</v>
      </c>
      <c r="P66" s="79"/>
    </row>
    <row r="67" spans="1:16" s="7" customFormat="1" ht="24.75" customHeight="1" outlineLevel="1" x14ac:dyDescent="0.3">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65" t="s">
        <v>26</v>
      </c>
      <c r="P67" s="79"/>
    </row>
    <row r="68" spans="1:16" s="7" customFormat="1" ht="24.75" customHeight="1" outlineLevel="1" x14ac:dyDescent="0.3">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65" t="s">
        <v>1148</v>
      </c>
      <c r="P68" s="79"/>
    </row>
    <row r="69" spans="1:16" s="7" customFormat="1" ht="24.75" customHeight="1" outlineLevel="1" x14ac:dyDescent="0.3">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65" t="s">
        <v>1148</v>
      </c>
      <c r="P69" s="79"/>
    </row>
    <row r="70" spans="1:16" s="7" customFormat="1" ht="24.75" customHeight="1" outlineLevel="1" x14ac:dyDescent="0.3">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65" t="s">
        <v>26</v>
      </c>
      <c r="P70" s="79"/>
    </row>
    <row r="71" spans="1:16" s="7" customFormat="1" ht="24.75" customHeight="1" outlineLevel="1" x14ac:dyDescent="0.3">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65" t="s">
        <v>1148</v>
      </c>
      <c r="P71" s="79"/>
    </row>
    <row r="72" spans="1:16" s="7" customFormat="1" ht="24.75" customHeight="1" outlineLevel="1" x14ac:dyDescent="0.3">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65" t="s">
        <v>1148</v>
      </c>
      <c r="P72" s="79"/>
    </row>
    <row r="73" spans="1:16" s="7" customFormat="1" ht="24.75" customHeight="1" outlineLevel="1" x14ac:dyDescent="0.3">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65" t="s">
        <v>1148</v>
      </c>
      <c r="P73" s="79"/>
    </row>
    <row r="74" spans="1:16" s="7" customFormat="1" ht="24.75" customHeight="1" outlineLevel="1" x14ac:dyDescent="0.3">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65" t="s">
        <v>1148</v>
      </c>
      <c r="P74" s="79"/>
    </row>
    <row r="75" spans="1:16" s="7" customFormat="1" ht="24.75" customHeight="1" outlineLevel="1" x14ac:dyDescent="0.3">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65" t="s">
        <v>1148</v>
      </c>
      <c r="P75" s="79"/>
    </row>
    <row r="76" spans="1:16" s="7" customFormat="1" ht="24.75" customHeight="1" outlineLevel="1" x14ac:dyDescent="0.3">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65" t="s">
        <v>1148</v>
      </c>
      <c r="P76" s="79"/>
    </row>
    <row r="77" spans="1:16" s="7" customFormat="1" ht="24.75" customHeight="1" outlineLevel="1" x14ac:dyDescent="0.3">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65" t="s">
        <v>1148</v>
      </c>
      <c r="P77" s="79"/>
    </row>
    <row r="78" spans="1:16" s="7" customFormat="1" ht="24.75" customHeight="1" outlineLevel="1" x14ac:dyDescent="0.3">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65" t="s">
        <v>1148</v>
      </c>
      <c r="P78" s="79"/>
    </row>
    <row r="79" spans="1:16" s="7" customFormat="1" ht="24.75" customHeight="1" outlineLevel="1" x14ac:dyDescent="0.3">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65" t="s">
        <v>1148</v>
      </c>
      <c r="P79" s="79"/>
    </row>
    <row r="80" spans="1:16" s="7" customFormat="1" ht="24.75" customHeight="1" outlineLevel="1" x14ac:dyDescent="0.3">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65" t="s">
        <v>1148</v>
      </c>
      <c r="P80" s="79"/>
    </row>
    <row r="81" spans="1:16" s="7" customFormat="1" ht="24.75" customHeight="1" outlineLevel="1" x14ac:dyDescent="0.3">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65" t="s">
        <v>1148</v>
      </c>
      <c r="P81" s="79"/>
    </row>
    <row r="82" spans="1:16" s="7" customFormat="1" ht="24.75" customHeight="1" outlineLevel="1" x14ac:dyDescent="0.3">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65" t="s">
        <v>1148</v>
      </c>
      <c r="P82" s="79"/>
    </row>
    <row r="83" spans="1:16" s="7" customFormat="1" ht="24.75" customHeight="1" outlineLevel="1" x14ac:dyDescent="0.3">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65" t="s">
        <v>1148</v>
      </c>
      <c r="P83" s="79"/>
    </row>
    <row r="84" spans="1:16" s="7" customFormat="1" ht="24.75" customHeight="1" outlineLevel="1" x14ac:dyDescent="0.3">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65" t="s">
        <v>1148</v>
      </c>
      <c r="P84" s="79"/>
    </row>
    <row r="85" spans="1:16" s="7" customFormat="1" ht="24.75" customHeight="1" outlineLevel="1" x14ac:dyDescent="0.3">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65" t="s">
        <v>1148</v>
      </c>
      <c r="P85" s="79"/>
    </row>
    <row r="86" spans="1:16" s="7" customFormat="1" ht="24.75" customHeight="1" outlineLevel="1" x14ac:dyDescent="0.3">
      <c r="A86" s="144">
        <v>39</v>
      </c>
      <c r="B86" s="122" t="s">
        <v>2746</v>
      </c>
      <c r="C86" s="124" t="s">
        <v>31</v>
      </c>
      <c r="D86" s="63" t="s">
        <v>2709</v>
      </c>
      <c r="E86" s="145">
        <v>43922</v>
      </c>
      <c r="F86" s="145">
        <v>44165</v>
      </c>
      <c r="G86" s="160">
        <f t="shared" si="3"/>
        <v>8.1</v>
      </c>
      <c r="H86" s="119" t="s">
        <v>2741</v>
      </c>
      <c r="I86" s="63" t="s">
        <v>711</v>
      </c>
      <c r="J86" s="63" t="s">
        <v>729</v>
      </c>
      <c r="K86" s="66">
        <v>2319989416</v>
      </c>
      <c r="L86" s="65" t="s">
        <v>1148</v>
      </c>
      <c r="M86" s="67">
        <v>1</v>
      </c>
      <c r="N86" s="65" t="s">
        <v>2634</v>
      </c>
      <c r="O86" s="65" t="s">
        <v>1148</v>
      </c>
      <c r="P86" s="79"/>
    </row>
    <row r="87" spans="1:16" s="7" customFormat="1" ht="24.75" customHeight="1" outlineLevel="1" x14ac:dyDescent="0.3">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65" t="s">
        <v>1148</v>
      </c>
      <c r="P87" s="79"/>
    </row>
    <row r="88" spans="1:16" s="7" customFormat="1" ht="24.75" customHeight="1" outlineLevel="1" x14ac:dyDescent="0.3">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65" t="s">
        <v>1148</v>
      </c>
      <c r="P88" s="79"/>
    </row>
    <row r="89" spans="1:16" s="7" customFormat="1" ht="24.75" customHeight="1" outlineLevel="1" x14ac:dyDescent="0.3">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65" t="s">
        <v>1148</v>
      </c>
      <c r="P89" s="79"/>
    </row>
    <row r="90" spans="1:16" s="7" customFormat="1" ht="24.75" customHeight="1" outlineLevel="1" x14ac:dyDescent="0.3">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65" t="s">
        <v>1148</v>
      </c>
      <c r="P90" s="79"/>
    </row>
    <row r="91" spans="1:16" s="7" customFormat="1" ht="24.75" customHeight="1" outlineLevel="1" x14ac:dyDescent="0.3">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3">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3">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3">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3">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3">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3">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3">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3">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3">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3">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0.05</v>
      </c>
      <c r="D185" s="91" t="s">
        <v>2628</v>
      </c>
      <c r="E185" s="94">
        <f>+(C185*SUM(K20:K35))</f>
        <v>74852947.5</v>
      </c>
      <c r="F185" s="92"/>
      <c r="G185" s="93"/>
      <c r="H185" s="88"/>
      <c r="I185" s="90" t="s">
        <v>2627</v>
      </c>
      <c r="J185" s="166">
        <f>+SUM(M179:M183)</f>
        <v>0.05</v>
      </c>
      <c r="K185" s="236" t="s">
        <v>2628</v>
      </c>
      <c r="L185" s="236"/>
      <c r="M185" s="94">
        <f>+J185*(SUM(K20:K35))</f>
        <v>74852947.5</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41964</v>
      </c>
      <c r="D193" s="5"/>
      <c r="E193" s="126">
        <v>3004</v>
      </c>
      <c r="F193" s="5"/>
      <c r="G193" s="5"/>
      <c r="H193" s="147" t="s">
        <v>2748</v>
      </c>
      <c r="J193" s="5"/>
      <c r="K193" s="127">
        <f>E48</f>
        <v>39838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2749</v>
      </c>
      <c r="J211" s="27" t="s">
        <v>2622</v>
      </c>
      <c r="K211" s="148" t="s">
        <v>2749</v>
      </c>
      <c r="L211" s="21"/>
      <c r="M211" s="21"/>
      <c r="N211" s="21"/>
      <c r="O211" s="8"/>
    </row>
    <row r="212" spans="1:15" x14ac:dyDescent="0.3">
      <c r="A212" s="9"/>
      <c r="B212" s="27" t="s">
        <v>2619</v>
      </c>
      <c r="C212" s="147" t="s">
        <v>2748</v>
      </c>
      <c r="D212" s="21"/>
      <c r="G212" s="27" t="s">
        <v>2621</v>
      </c>
      <c r="H212" s="148">
        <v>3006612152</v>
      </c>
      <c r="J212" s="27" t="s">
        <v>2623</v>
      </c>
      <c r="K212" s="147" t="s">
        <v>2750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2020-12-28T19:17:02Z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