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1.COCRECER 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<sst xmlns="http://schemas.openxmlformats.org/spreadsheetml/2006/main" count="3484" uniqueCount="2753">
  <si>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</si>
  <si>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</si>
  <si>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</si>
  <si>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</si>
  <si>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</si>
  <si>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</si>
  <si>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</si>
  <si>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</si>
  <si>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</si>
  <si>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</si>
  <si>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</si>
  <si>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</si>
  <si>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</si>
  <si>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</si>
  <si>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</si>
  <si>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</si>
  <si>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</si>
  <si>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</si>
  <si>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</si>
  <si>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</si>
  <si>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</si>
  <si>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</si>
  <si>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</si>
  <si>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</si>
  <si>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</si>
  <si>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</si>
  <si>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</si>
  <si>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</si>
  <si>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</si>
  <si>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</si>
  <si>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</si>
  <si>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</si>
  <si>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</si>
  <si>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</si>
  <si>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</si>
  <si>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</si>
  <si>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</si>
  <si>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</si>
  <si>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</si>
  <si>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</si>
  <si>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</si>
  <si>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</si>
  <si>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</si>
  <si>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</si>
  <si>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</si>
  <si>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</si>
  <si>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</si>
  <si>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</si>
  <si>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</si>
  <si>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</si>
  <si>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</si>
  <si>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</si>
  <si>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</si>
  <si>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</si>
  <si>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</si>
  <si>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</si>
  <si>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</si>
  <si>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</si>
  <si>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</si>
  <si>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</si>
  <si>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</si>
  <si>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</si>
  <si>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</si>
  <si>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</si>
  <si>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</si>
  <si>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</si>
  <si>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</si>
  <si>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</si>
  <si>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</si>
  <si>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</si>
  <si>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</si>
  <si>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</si>
  <si>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</si>
  <si>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</si>
  <si>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</si>
  <si>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</si>
  <si>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</si>
  <si>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</si>
  <si>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</si>
  <si>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</si>
  <si>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</si>
  <si>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</si>
  <si>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</si>
  <si>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</si>
  <si>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</si>
  <si>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</si>
  <si>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</si>
  <si>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</si>
  <si>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</si>
  <si>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</si>
  <si>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</si>
  <si>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</si>
  <si>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</si>
  <si>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</si>
  <si>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</si>
  <si>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</si>
  <si>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</si>
  <si>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</si>
  <si>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</si>
  <si>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</si>
  <si>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</si>
  <si>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</si>
  <si>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</si>
  <si>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</si>
  <si>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</si>
  <si>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</si>
  <si>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</si>
  <si>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</si>
  <si>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</si>
  <si>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</si>
  <si>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</si>
  <si>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</si>
  <si>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</si>
  <si>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</si>
  <si>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</si>
  <si>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</si>
  <si>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</si>
  <si>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</si>
  <si>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</si>
  <si>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</si>
  <si>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</si>
  <si>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</si>
  <si>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</si>
  <si>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</si>
  <si>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</si>
  <si>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</si>
  <si>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</si>
  <si>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</si>
  <si>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</si>
  <si>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</si>
  <si>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</si>
  <si>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</si>
  <si>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</si>
  <si>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</si>
  <si>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</si>
  <si>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</si>
  <si>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</si>
  <si>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</si>
  <si>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</si>
  <si>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</si>
  <si>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</si>
  <si>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</si>
  <si>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</si>
  <si>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</si>
  <si>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</si>
  <si>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</si>
  <si>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</si>
  <si>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</si>
  <si>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</si>
  <si>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</si>
  <si>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</si>
  <si>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</si>
  <si>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</si>
  <si>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</si>
  <si>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</si>
  <si>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</si>
  <si>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</si>
  <si>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</si>
  <si>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</si>
  <si>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</si>
  <si>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</si>
  <si>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</si>
  <si>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</si>
  <si>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</si>
  <si>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</si>
  <si>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</si>
  <si>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</si>
  <si>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</si>
  <si>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</si>
  <si>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</si>
  <si>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</si>
  <si>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</si>
  <si>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</si>
  <si>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</si>
  <si>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</si>
  <si>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</si>
  <si>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</si>
  <si>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</si>
  <si>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</si>
  <si>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</si>
  <si>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</si>
  <si>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</si>
  <si>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</si>
  <si>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</si>
  <si>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</si>
  <si>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</si>
  <si>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</si>
  <si>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</si>
  <si>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</si>
  <si>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</si>
  <si>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</si>
  <si>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</si>
  <si>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</si>
  <si>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</si>
  <si>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</si>
  <si>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</si>
  <si>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</si>
  <si>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</si>
  <si>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</si>
  <si>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</si>
  <si>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</si>
  <si>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</si>
  <si>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</si>
  <si>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</si>
  <si>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</si>
  <si>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</si>
  <si>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</si>
  <si>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</si>
  <si>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</si>
  <si>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</si>
  <si>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</si>
  <si>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</si>
  <si>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</si>
  <si>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</si>
  <si>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</si>
  <si>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</si>
  <si>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</si>
  <si>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</si>
  <si>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</si>
  <si>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</si>
  <si>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</si>
  <si>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</si>
  <si>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</si>
  <si>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</si>
  <si>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</si>
  <si>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</si>
  <si>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</si>
  <si>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</si>
  <si>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</si>
  <si>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</si>
  <si>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</si>
  <si>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</si>
  <si>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</si>
  <si>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</si>
  <si>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</si>
  <si>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</si>
  <si>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</si>
  <si>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</si>
  <si>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</si>
  <si>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</si>
  <si>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</si>
  <si>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</si>
  <si>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</si>
  <si>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</si>
  <si>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</si>
  <si>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</si>
  <si>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</si>
  <si>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</si>
  <si>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</si>
  <si>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</si>
  <si>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</si>
  <si>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</si>
  <si>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</si>
  <si>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</si>
  <si>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</si>
  <si>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</si>
  <si>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</si>
  <si>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</si>
  <si>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</si>
  <si>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</si>
  <si>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</si>
  <si>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</si>
  <si>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</si>
  <si>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</si>
  <si>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</si>
  <si>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</si>
  <si>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</si>
  <si>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</si>
  <si>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</si>
  <si>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</si>
  <si>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</si>
  <si>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</si>
  <si>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</si>
  <si>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</si>
  <si>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</si>
  <si>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</si>
  <si>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</si>
  <si>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</si>
  <si>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</si>
  <si>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</si>
  <si>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</si>
  <si>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</si>
  <si>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</si>
  <si>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</si>
  <si>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</si>
  <si>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</si>
  <si>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</si>
  <si>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</si>
  <si>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</si>
  <si>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</si>
  <si>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</si>
  <si>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</si>
  <si>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</si>
  <si>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</si>
  <si>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</si>
  <si>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</si>
  <si>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</si>
  <si>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</si>
  <si>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</si>
  <si>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</si>
  <si>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</si>
  <si>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</si>
  <si>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</si>
  <si>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</si>
  <si>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</si>
  <si>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</si>
  <si>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</si>
  <si>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</si>
  <si>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</si>
  <si>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</si>
  <si>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</si>
  <si>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</si>
  <si>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</si>
  <si>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</si>
  <si>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</si>
  <si>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</si>
  <si>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</si>
  <si>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</si>
  <si>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</si>
  <si>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</si>
  <si>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</si>
  <si>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</si>
  <si>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</si>
  <si>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</si>
  <si>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</si>
  <si>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</si>
  <si>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</si>
  <si>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</si>
  <si>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</si>
  <si>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</si>
  <si>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</si>
  <si>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</si>
  <si>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</si>
  <si>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</si>
  <si>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</si>
  <si>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</si>
  <si>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</si>
  <si>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</si>
  <si>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</si>
  <si>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</si>
  <si>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</si>
  <si>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</si>
  <si>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</si>
  <si>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</si>
  <si>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</si>
  <si>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</si>
  <si>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</si>
  <si>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</si>
  <si>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</si>
  <si>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</si>
  <si>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</si>
  <si>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</si>
  <si>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</si>
  <si>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</si>
  <si>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</si>
  <si>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</si>
  <si>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</si>
  <si>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</si>
  <si>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</si>
  <si>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</si>
  <si>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</si>
  <si>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</si>
  <si>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</si>
  <si>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</si>
  <si>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</si>
  <si>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</si>
  <si>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</si>
  <si>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</si>
  <si>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</si>
  <si>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</si>
  <si>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</si>
  <si>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</si>
  <si>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</si>
  <si>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</si>
  <si>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</si>
  <si>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</si>
  <si>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</si>
  <si>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</si>
  <si>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</si>
  <si>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</si>
  <si>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</si>
  <si>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</si>
  <si>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</si>
  <si>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</si>
  <si>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</si>
  <si>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</si>
  <si>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</si>
  <si>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</si>
  <si>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</si>
  <si>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</si>
  <si>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</si>
  <si>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</si>
  <si>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</si>
  <si>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</si>
  <si>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</si>
  <si>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</si>
  <si>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</si>
  <si>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</si>
  <si>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</si>
  <si>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</si>
  <si>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</si>
  <si>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</si>
  <si>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</si>
  <si>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</si>
  <si>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</si>
  <si>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</si>
  <si>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</si>
  <si>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</si>
  <si>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</si>
  <si>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</si>
  <si>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</si>
  <si>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</si>
  <si>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</si>
  <si>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</si>
  <si>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</si>
  <si>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</si>
  <si>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</si>
  <si>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</si>
  <si>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</si>
  <si>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</si>
  <si>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</si>
  <si>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</si>
  <si>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</si>
  <si>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</si>
  <si>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</si>
  <si>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</si>
  <si>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</si>
  <si>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</si>
  <si>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</si>
  <si>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</si>
  <si>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</si>
  <si>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</si>
  <si>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</si>
  <si>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</si>
  <si>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</si>
  <si>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</si>
  <si>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</si>
  <si>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</si>
  <si>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</si>
  <si>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</si>
  <si>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</si>
  <si>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</si>
  <si>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</si>
  <si>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</si>
  <si>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</si>
  <si>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</si>
  <si>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</si>
  <si>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</si>
  <si>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</si>
  <si>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</si>
  <si>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</si>
  <si>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</si>
  <si>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</si>
  <si>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</si>
  <si>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</si>
  <si>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</si>
  <si>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</si>
  <si>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</si>
  <si>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</si>
  <si>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</si>
  <si>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</si>
  <si>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</si>
  <si>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</si>
  <si>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</si>
  <si>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</si>
  <si>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</si>
  <si>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</si>
  <si>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</si>
  <si>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</si>
  <si>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</si>
  <si>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</si>
  <si>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</si>
  <si>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</si>
  <si>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</si>
  <si>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</si>
  <si>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</si>
  <si>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</si>
  <si>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</si>
  <si>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</si>
  <si>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</si>
  <si>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</si>
  <si>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</si>
  <si>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</si>
  <si>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</si>
  <si>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</si>
  <si>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</si>
  <si>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</si>
  <si>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</si>
  <si>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</si>
  <si>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</si>
  <si>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</si>
  <si>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</si>
  <si>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</si>
  <si>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</si>
  <si>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</si>
  <si>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</si>
  <si>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</si>
  <si>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</si>
  <si>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</si>
  <si>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</si>
  <si>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</si>
  <si>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</si>
  <si>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</si>
  <si>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</si>
  <si>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</si>
  <si>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</si>
  <si>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</si>
  <si>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</si>
  <si>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</si>
  <si>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</si>
  <si>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</si>
  <si>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</si>
  <si>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</si>
  <si>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</si>
  <si>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</si>
  <si>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</si>
  <si>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</si>
  <si>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</si>
  <si>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</si>
  <si>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</si>
  <si>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</si>
  <si>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</si>
  <si>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</si>
  <si>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</si>
  <si>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</si>
  <si>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</si>
  <si>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</si>
  <si>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</si>
  <si>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</si>
  <si>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</si>
  <si>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</si>
  <si>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</si>
  <si>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</si>
  <si>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</si>
  <si>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</si>
  <si>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</si>
  <si>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</si>
  <si>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</si>
  <si>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</si>
  <si>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</si>
  <si>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</si>
  <si>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</si>
  <si>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</si>
  <si>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</si>
  <si>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</si>
  <si>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</si>
  <si>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</si>
  <si>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</si>
  <si>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</si>
  <si>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</si>
  <si>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</si>
  <si>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</si>
  <si>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</si>
  <si>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</si>
  <si>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</si>
  <si>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</si>
  <si>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</si>
  <si>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</si>
  <si>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</si>
  <si>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</si>
  <si>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</si>
  <si>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</si>
  <si>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</si>
  <si>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</si>
  <si>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</si>
  <si>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</si>
  <si>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</si>
  <si>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</si>
  <si>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</si>
  <si>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</si>
  <si>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</si>
  <si>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</si>
  <si>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</si>
  <si>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</si>
  <si>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</si>
  <si>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</si>
  <si>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</si>
  <si>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</si>
  <si>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</si>
  <si>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</si>
  <si>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</si>
  <si>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</si>
  <si>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</si>
  <si>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</si>
  <si>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</si>
  <si>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</si>
  <si>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</si>
  <si>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</si>
  <si>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</si>
  <si>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</si>
  <si>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</si>
  <si>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</si>
  <si>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</si>
  <si>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</si>
  <si>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</si>
  <si>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</si>
  <si>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</si>
  <si>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</si>
  <si>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</si>
  <si>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</si>
  <si>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</si>
  <si>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</si>
  <si>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</si>
  <si>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</si>
  <si>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</si>
  <si>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</si>
  <si>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</si>
  <si>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</si>
  <si>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</si>
  <si>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</si>
  <si>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</si>
  <si>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</si>
  <si>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</si>
  <si>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</si>
  <si>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</si>
  <si>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</si>
  <si>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</si>
  <si>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</si>
  <si>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</si>
  <si>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</si>
  <si>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</si>
  <si>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</si>
  <si>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</si>
  <si>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</si>
  <si>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</si>
  <si>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</si>
  <si>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</si>
  <si>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</si>
  <si>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</si>
  <si>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</si>
  <si>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</si>
  <si>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</si>
  <si>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</si>
  <si>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</si>
  <si>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</si>
  <si>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</si>
  <si>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</si>
  <si>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</si>
  <si>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</si>
  <si>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</si>
  <si>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</si>
  <si>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</si>
  <si>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</si>
  <si>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</si>
  <si>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</si>
  <si>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</si>
  <si>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</si>
  <si>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</si>
  <si>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</si>
  <si>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</si>
  <si>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</si>
  <si>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</si>
  <si>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</si>
  <si>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</si>
  <si>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</si>
  <si>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</si>
  <si>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</si>
  <si>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</si>
  <si>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</si>
  <si>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</si>
  <si>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</si>
  <si>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</si>
  <si>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</si>
  <si>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</si>
  <si>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</si>
  <si>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</si>
  <si>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</si>
  <si>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</si>
  <si>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</si>
  <si>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</si>
  <si>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</si>
  <si>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</si>
  <si>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</si>
  <si>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</si>
  <si>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</si>
  <si>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</si>
  <si>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</si>
  <si>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</si>
  <si>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</si>
  <si>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</si>
  <si>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</si>
  <si>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</si>
  <si>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</si>
  <si>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</si>
  <si>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</si>
  <si>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</si>
  <si>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</si>
  <si>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</si>
  <si>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</si>
  <si>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</si>
  <si>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</si>
  <si>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</si>
  <si>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</si>
  <si>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</si>
  <si>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</si>
  <si>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</si>
  <si>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</si>
  <si>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</si>
  <si>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</si>
  <si>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</si>
  <si>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</si>
  <si>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</si>
  <si>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</si>
  <si>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</si>
  <si>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</si>
  <si>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</si>
  <si>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</si>
  <si>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</si>
  <si>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</si>
  <si>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</si>
  <si>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</si>
  <si>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</si>
  <si>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</si>
  <si>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</si>
  <si>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</si>
  <si>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</si>
  <si>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</si>
  <si>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</si>
  <si>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</si>
  <si>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</si>
  <si>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</si>
  <si>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</si>
  <si>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</si>
  <si>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</si>
  <si>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</si>
  <si>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</si>
  <si>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</si>
  <si>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</si>
  <si>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</si>
  <si>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</si>
  <si>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</si>
  <si>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</si>
  <si>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</si>
  <si>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</si>
  <si>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</si>
  <si>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</si>
  <si>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</si>
  <si>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</si>
  <si>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</si>
  <si>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</si>
  <si>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</si>
  <si>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</si>
  <si>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</si>
  <si>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</si>
  <si>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</si>
  <si>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</si>
  <si>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</si>
  <si>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</si>
  <si>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</si>
  <si>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</si>
  <si>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</si>
  <si>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</si>
  <si>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</si>
  <si>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</si>
  <si>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</si>
  <si>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</si>
  <si>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</si>
  <si>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</si>
  <si>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</si>
  <si>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</si>
  <si>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</si>
  <si>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</si>
  <si>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</si>
  <si>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</si>
  <si>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</si>
  <si>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</si>
  <si>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</si>
  <si>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</si>
  <si>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</si>
  <si>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</si>
  <si>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</si>
  <si>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</si>
  <si>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</si>
  <si>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</si>
  <si>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</si>
  <si>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</si>
  <si>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</si>
  <si>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</si>
  <si>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</si>
  <si>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</si>
  <si>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</si>
  <si>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</si>
  <si>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</si>
  <si>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</si>
  <si>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</si>
  <si>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</si>
  <si>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</si>
  <si>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</si>
  <si>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</si>
  <si>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</si>
  <si>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</si>
  <si>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</si>
  <si>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</si>
  <si>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</si>
  <si>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</si>
  <si>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</si>
  <si>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</si>
  <si>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</si>
  <si>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</si>
  <si>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</si>
  <si>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</si>
  <si>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</si>
  <si>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</si>
  <si>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</si>
  <si>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</si>
  <si>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</si>
  <si>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</si>
  <si>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</si>
  <si>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</si>
  <si>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</si>
  <si>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</si>
  <si>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</si>
  <si>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</si>
  <si>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</si>
  <si>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</si>
  <si>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</si>
  <si>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</si>
  <si>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</si>
  <si>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</si>
  <si>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</si>
  <si>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</si>
  <si>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</si>
  <si>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</si>
  <si>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</si>
  <si>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</si>
  <si>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</si>
  <si>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</si>
  <si>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</si>
  <si>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</si>
  <si>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</si>
  <si>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</si>
  <si>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</si>
  <si>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</si>
  <si>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</si>
  <si>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</si>
  <si>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</si>
  <si>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</si>
  <si>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</si>
  <si>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</si>
  <si>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</si>
  <si>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</si>
  <si>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</si>
  <si>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</si>
  <si>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</si>
  <si>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</si>
  <si>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</si>
  <si>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</si>
  <si>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</si>
  <si>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</si>
  <si>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</si>
  <si>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</si>
  <si>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</si>
  <si>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</si>
  <si>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</si>
  <si>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</si>
  <si>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</si>
  <si>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</si>
  <si>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</si>
  <si>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</si>
  <si>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</si>
  <si>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</si>
  <si>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</si>
  <si>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</si>
  <si>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</si>
  <si>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</si>
  <si>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</si>
  <si>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</si>
  <si>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</si>
  <si>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</si>
  <si>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</si>
  <si>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</si>
  <si>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</si>
  <si>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</si>
  <si>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</si>
  <si>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</si>
  <si>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</si>
  <si>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</si>
  <si>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</si>
  <si>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</si>
  <si>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</si>
  <si>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</si>
  <si>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</si>
  <si>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</si>
  <si>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</si>
  <si>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</si>
  <si>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</si>
  <si>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</si>
  <si>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</si>
  <si>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</si>
  <si>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</si>
  <si>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</si>
  <si>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</si>
  <si>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</si>
  <si>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</si>
  <si>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</si>
  <si>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</si>
  <si>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</si>
  <si>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</si>
  <si>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</si>
  <si>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</si>
  <si>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</si>
  <si>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</si>
  <si>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</si>
  <si>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</si>
  <si>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</si>
  <si>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</si>
  <si>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</si>
  <si>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</si>
  <si>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</si>
  <si>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</si>
  <si>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</si>
  <si>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</si>
  <si>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</si>
  <si>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</si>
  <si>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</si>
  <si>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</si>
  <si>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</si>
  <si>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</si>
  <si>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</si>
  <si>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</si>
  <si>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</si>
  <si>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</si>
  <si>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</si>
  <si>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</si>
  <si>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</si>
  <si>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</si>
  <si>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</si>
  <si>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</si>
  <si>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</si>
  <si>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</si>
  <si>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</si>
  <si>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</si>
  <si>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</si>
  <si>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</si>
  <si>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</si>
  <si>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</si>
  <si>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</si>
  <si>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</si>
  <si>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</si>
  <si>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</si>
  <si>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</si>
  <si>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</si>
  <si>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</si>
  <si>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</si>
  <si>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</si>
  <si>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</si>
  <si>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</si>
  <si>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</si>
  <si>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</si>
  <si>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</si>
  <si>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</si>
  <si>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</si>
  <si>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</si>
  <si>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</si>
  <si>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</si>
  <si>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</si>
  <si>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</si>
  <si>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</si>
  <si>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</si>
  <si>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</si>
  <si>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</si>
  <si>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</si>
  <si>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</si>
  <si>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</si>
  <si>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</si>
  <si>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</si>
  <si>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</si>
  <si>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</si>
  <si>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</si>
  <si>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</si>
  <si>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</si>
  <si>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</si>
  <si>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</si>
  <si>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</si>
  <si>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</si>
  <si>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</si>
  <si>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</si>
  <si>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</si>
  <si>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</si>
  <si>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</si>
  <si>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</si>
  <si>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</si>
  <si>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</si>
  <si>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</si>
  <si>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</si>
  <si>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</si>
  <si>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</si>
  <si>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</si>
  <si>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</si>
  <si>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</si>
  <si>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</si>
  <si>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</si>
  <si>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</si>
  <si>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</si>
  <si>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</si>
  <si>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</si>
  <si>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</si>
  <si>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</si>
  <si>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</si>
  <si>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</si>
  <si>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</si>
  <si>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</si>
  <si>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</si>
  <si>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</si>
  <si>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</si>
  <si>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</si>
  <si>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</si>
  <si>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</si>
  <si>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</si>
  <si>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</si>
  <si>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</si>
  <si>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</si>
  <si>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</si>
  <si>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</si>
  <si>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</si>
  <si>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</si>
  <si>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</si>
  <si>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</si>
  <si>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</si>
  <si>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</si>
  <si>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</si>
  <si>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</si>
  <si>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</si>
  <si>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</si>
  <si>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</si>
  <si>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</si>
  <si>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</si>
  <si>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</si>
  <si>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</si>
  <si>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</si>
  <si>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</si>
  <si>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</si>
  <si>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</si>
  <si>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</si>
  <si>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</si>
  <si>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</si>
  <si>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</si>
  <si>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</si>
  <si>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</si>
  <si>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</si>
  <si>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</si>
  <si>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</si>
  <si>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</si>
  <si>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</si>
  <si>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</si>
  <si>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</si>
  <si>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</si>
  <si>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</si>
  <si>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</si>
  <si>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</si>
  <si>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</si>
  <si>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</si>
  <si>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</si>
  <si>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</si>
  <si>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</si>
  <si>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</si>
  <si>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</si>
  <si>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</si>
  <si>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</si>
  <si>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</si>
  <si>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</si>
  <si>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</si>
  <si>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</si>
  <si>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</si>
  <si>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</si>
  <si>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</si>
  <si>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</si>
  <si>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</si>
  <si>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</si>
  <si>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</si>
  <si>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</si>
  <si>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</si>
  <si>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</si>
  <si>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</si>
  <si>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</si>
  <si>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</si>
  <si>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</si>
  <si>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</si>
  <si>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</si>
  <si>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</si>
  <si>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</si>
  <si>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</si>
  <si>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</si>
  <si>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</si>
  <si>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</si>
  <si>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</si>
  <si>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</si>
  <si>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</si>
  <si>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</si>
  <si>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</si>
  <si>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</si>
  <si>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</si>
  <si>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</si>
  <si>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</si>
  <si>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</si>
  <si>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</si>
  <si>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</si>
  <si>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</si>
  <si>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</si>
  <si>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</si>
  <si>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</si>
  <si>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</si>
  <si>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</si>
  <si>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</si>
  <si>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</si>
  <si>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</si>
  <si>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</si>
  <si>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</si>
  <si>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</si>
  <si>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</si>
  <si>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</si>
  <si>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</si>
  <si>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</si>
  <si>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</si>
  <si>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</si>
  <si>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</si>
  <si>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</si>
  <si>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</si>
  <si>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</si>
  <si>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</si>
  <si>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</si>
  <si>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</si>
  <si>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</si>
  <si>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</si>
  <si>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</si>
  <si>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</si>
  <si>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</si>
  <si>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</si>
  <si>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</si>
  <si>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</si>
  <si>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</si>
  <si>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</si>
  <si>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</si>
  <si>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</si>
  <si>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</si>
  <si>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</si>
  <si>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</si>
  <si>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</si>
  <si>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</si>
  <si>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</si>
  <si>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</si>
  <si>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</si>
  <si>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</si>
  <si>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</si>
  <si>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</si>
  <si>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</si>
  <si>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</si>
  <si>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</si>
  <si>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</si>
  <si>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</si>
  <si>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</si>
  <si>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</si>
  <si>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</si>
  <si>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</si>
  <si>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</si>
  <si>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</si>
  <si>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</si>
  <si>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</si>
  <si>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</si>
  <si>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</si>
  <si>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</si>
  <si>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</si>
  <si>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</si>
  <si>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</si>
  <si>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</si>
  <si>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</si>
  <si>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</si>
  <si>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</si>
  <si>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</si>
  <si>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</si>
  <si>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</si>
  <si>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</si>
  <si>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</si>
  <si>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</si>
  <si>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</si>
  <si>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</si>
  <si>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</si>
  <si>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</si>
  <si>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</si>
  <si>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</si>
  <si>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</si>
  <si>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</si>
  <si>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</si>
  <si>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</si>
  <si>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</si>
  <si>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</si>
  <si>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</si>
  <si>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</si>
  <si>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</si>
  <si>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</si>
  <si>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</si>
  <si>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</si>
  <si>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</si>
  <si>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</si>
  <si>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</si>
  <si>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</si>
  <si>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</si>
  <si>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</si>
  <si>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</si>
  <si>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</si>
  <si>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</si>
  <si>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</si>
  <si>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</si>
  <si>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</si>
  <si>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</si>
  <si>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</si>
  <si>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</si>
  <si>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</si>
  <si>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</si>
  <si>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</si>
  <si>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</si>
  <si>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</si>
  <si>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</si>
  <si>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</si>
  <si>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</si>
  <si>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</si>
  <si>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</si>
  <si>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</si>
  <si>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</si>
  <si>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</si>
  <si>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</si>
  <si>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</si>
  <si>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</si>
  <si>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</si>
  <si>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</si>
  <si>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</si>
  <si>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</si>
  <si>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</si>
  <si>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</si>
  <si>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</si>
  <si>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</si>
  <si>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</si>
  <si>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</si>
  <si>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</si>
  <si>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</si>
  <si>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</si>
  <si>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</si>
  <si>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</si>
  <si>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</si>
  <si>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</si>
  <si>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</si>
  <si>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</si>
  <si>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</si>
  <si>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</si>
  <si>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</si>
  <si>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</si>
  <si>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</si>
  <si>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</si>
  <si>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</si>
  <si>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</si>
  <si>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</si>
  <si>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</si>
  <si>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</si>
  <si>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</si>
  <si>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</si>
  <si>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</si>
  <si>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</si>
  <si>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</si>
  <si>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</si>
  <si>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</si>
  <si>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</si>
  <si>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</si>
  <si>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</si>
  <si>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</si>
  <si>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</si>
  <si>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</si>
  <si>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</si>
  <si>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</si>
  <si>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</si>
  <si>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</si>
  <si>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</si>
  <si>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</si>
  <si>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</si>
  <si>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</si>
  <si>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</si>
  <si>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</si>
  <si>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</si>
  <si>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</si>
  <si>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</si>
  <si>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</si>
  <si>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</si>
  <si>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</si>
  <si>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</si>
  <si>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</si>
  <si>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</si>
  <si>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</si>
  <si>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</si>
  <si>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</si>
  <si>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</si>
  <si>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</si>
  <si>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</si>
  <si>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</si>
  <si>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</si>
  <si>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</si>
  <si>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</si>
  <si>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</si>
  <si>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</si>
  <si>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</si>
  <si>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</si>
  <si>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</si>
  <si>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</si>
  <si>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</si>
  <si>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</si>
  <si>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</si>
  <si>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</si>
  <si>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</si>
  <si>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</si>
  <si>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</si>
  <si>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</si>
  <si>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</si>
  <si>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</si>
  <si>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</si>
  <si>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</si>
  <si>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</si>
  <si>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</si>
  <si>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</si>
  <si>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</si>
  <si>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</si>
  <si>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</si>
  <si>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</si>
  <si>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</si>
  <si>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</si>
  <si>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</si>
  <si>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</si>
  <si>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</si>
  <si>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</si>
  <si>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</si>
  <si>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</si>
  <si>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</si>
  <si>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</si>
  <si>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</si>
  <si>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</si>
  <si>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</si>
  <si>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</si>
  <si>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</si>
  <si>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</si>
  <si>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</si>
  <si>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</si>
  <si>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</si>
  <si>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</si>
  <si>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</si>
  <si>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</si>
  <si>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</si>
  <si>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</si>
  <si>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</si>
  <si>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</si>
  <si>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</si>
  <si>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</si>
  <si>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</si>
  <si>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</si>
  <si>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</si>
  <si>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</si>
  <si>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</si>
  <si>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</si>
  <si>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</si>
  <si>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</si>
  <si>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</si>
  <si>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</si>
  <si>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</si>
  <si>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</si>
  <si>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</si>
  <si>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</si>
  <si>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</si>
  <si>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</si>
  <si>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</si>
  <si>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</si>
  <si>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</si>
  <si>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</si>
  <si>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</si>
  <si>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</si>
  <si>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</si>
  <si>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</si>
  <si>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</si>
  <si>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</si>
  <si>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</si>
  <si>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</si>
  <si>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</si>
  <si>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</si>
  <si>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</si>
  <si>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</si>
  <si>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</si>
  <si>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</si>
  <si>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</si>
  <si>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</si>
  <si>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</si>
  <si>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</si>
  <si>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</si>
  <si>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</si>
  <si>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</si>
  <si>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</si>
  <si>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</si>
  <si>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</si>
  <si>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</si>
  <si>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</si>
  <si>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</si>
  <si>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</si>
  <si>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</si>
  <si>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</si>
  <si>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</si>
  <si>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</si>
  <si>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</si>
  <si>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</si>
  <si>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</si>
  <si>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</si>
  <si>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</si>
  <si>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</si>
  <si>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</si>
  <si>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</si>
  <si>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</si>
  <si>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</si>
  <si>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</si>
  <si>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</si>
  <si>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</si>
  <si>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</si>
  <si>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</si>
  <si>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</si>
  <si>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</si>
  <si>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</si>
  <si>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</si>
  <si>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</si>
  <si>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</si>
  <si>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</si>
  <si>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</si>
  <si>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</si>
  <si>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</si>
  <si>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</si>
  <si>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</si>
  <si>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</si>
  <si>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</si>
  <si>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</si>
  <si>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</si>
  <si>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</si>
  <si>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</si>
  <si>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</si>
  <si>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</si>
  <si>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</si>
  <si>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</si>
  <si>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</si>
  <si>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</si>
  <si>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</si>
  <si>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</si>
  <si>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</si>
  <si>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</si>
  <si>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</si>
  <si>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</si>
  <si>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</si>
  <si>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</si>
  <si>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</si>
  <si>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</si>
  <si>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</si>
  <si>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</si>
  <si>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</si>
  <si>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</si>
  <si>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</si>
  <si>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</si>
  <si>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</si>
  <si>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</si>
  <si>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</si>
  <si>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</si>
  <si>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</si>
  <si>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</si>
  <si>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</si>
  <si>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</si>
  <si>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</si>
  <si>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</si>
  <si>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</si>
  <si>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</si>
  <si>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</si>
  <si>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</si>
  <si>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</si>
  <si>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</si>
  <si>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</si>
  <si>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</si>
  <si>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</si>
  <si>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</si>
  <si>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</si>
  <si>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</si>
  <si>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</si>
  <si>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</si>
  <si>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</si>
  <si>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</si>
  <si>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</si>
  <si>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</si>
  <si>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</si>
  <si>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</si>
  <si>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</si>
  <si>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</si>
  <si>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</si>
  <si>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</si>
  <si>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</si>
  <si>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</si>
  <si>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</si>
  <si>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</si>
  <si>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</si>
  <si>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</si>
  <si>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</si>
  <si>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</si>
  <si>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</si>
  <si>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</si>
  <si>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</si>
  <si>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</si>
  <si>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</si>
  <si>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</si>
  <si>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</si>
  <si>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</si>
  <si>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</si>
  <si>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</si>
  <si>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</si>
  <si>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</si>
  <si>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</si>
  <si>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</si>
  <si>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</si>
  <si>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</si>
  <si>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</si>
  <si>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</si>
  <si>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</si>
  <si>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</si>
  <si>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</si>
  <si>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</si>
  <si>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</si>
  <si>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</si>
  <si>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</si>
  <si>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</si>
  <si>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</si>
  <si>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</si>
  <si>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</si>
  <si>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</si>
  <si>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</si>
  <si>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</si>
  <si>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</si>
  <si>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</si>
  <si>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</si>
  <si>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</si>
  <si>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</si>
  <si>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</si>
  <si>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</si>
  <si>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</si>
  <si>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</si>
  <si>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</si>
  <si>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</si>
  <si>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</si>
  <si>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</si>
  <si>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</si>
  <si>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</si>
  <si>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</si>
  <si>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</si>
  <si>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</si>
  <si>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</si>
  <si>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</si>
  <si>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</si>
  <si>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</si>
  <si>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</si>
  <si>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</si>
  <si>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</si>
  <si>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</si>
  <si>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</si>
  <si>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</si>
  <si>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</si>
  <si>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</si>
  <si>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</si>
  <si>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</si>
  <si>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</si>
  <si>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</si>
  <si>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</si>
  <si>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</si>
  <si>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</si>
  <si>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</si>
  <si>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</si>
  <si>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</si>
  <si>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</si>
  <si>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</si>
  <si>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</si>
  <si>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</si>
  <si>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</si>
  <si>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</si>
  <si>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</si>
  <si>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</si>
  <si>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</si>
  <si>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</si>
  <si>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</si>
  <si>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</si>
  <si>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</si>
  <si>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</si>
  <si>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</si>
  <si>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</si>
  <si>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</si>
  <si>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</si>
  <si>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</si>
  <si>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</si>
  <si>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</si>
  <si>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</si>
  <si>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</si>
  <si>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</si>
  <si>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</si>
  <si>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</si>
  <si>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</si>
  <si>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</si>
  <si>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</si>
  <si>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</si>
  <si>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</si>
  <si>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</si>
  <si>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</si>
  <si>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</si>
  <si>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</si>
  <si>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</si>
  <si>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</si>
  <si>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</si>
  <si>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</si>
  <si>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</si>
  <si>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</si>
  <si>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</si>
  <si>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</si>
  <si>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</si>
  <si>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</si>
  <si>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</si>
  <si>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</si>
  <si>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</si>
  <si>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</si>
  <si>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</si>
  <si>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</si>
  <si>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</si>
  <si>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</si>
  <si>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</si>
  <si>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</si>
  <si>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</si>
  <si>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</si>
  <si>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</si>
  <si>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</si>
  <si>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</si>
  <si>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</si>
  <si>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</si>
  <si>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</si>
  <si>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</si>
  <si>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</si>
  <si>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</si>
  <si>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</si>
  <si>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</si>
  <si>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</si>
  <si>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</si>
  <si>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</si>
  <si>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</si>
  <si>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</si>
  <si>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</si>
  <si>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</si>
  <si>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</si>
  <si>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</si>
  <si>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</si>
  <si>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</si>
  <si>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</si>
  <si>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</si>
  <si>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</si>
  <si>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</si>
  <si>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</si>
  <si>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</si>
  <si>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</si>
  <si>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</si>
  <si>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</si>
  <si>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</si>
  <si>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</si>
  <si>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</si>
  <si>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</si>
  <si>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</si>
  <si>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</si>
  <si>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</si>
  <si>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</si>
  <si>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</si>
  <si>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</si>
  <si>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</si>
  <si>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</si>
  <si>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</si>
  <si>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</si>
  <si>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</si>
  <si>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</si>
  <si>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</si>
  <si>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</si>
  <si>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</si>
  <si>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</si>
  <si>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</si>
  <si>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</si>
  <si>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</si>
  <si>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</si>
  <si>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</si>
  <si>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</si>
  <si>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</si>
  <si>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</si>
  <si>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</si>
  <si>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</si>
  <si>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</si>
  <si>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</si>
  <si>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</si>
  <si>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</si>
  <si>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</si>
  <si>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</si>
  <si>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</si>
  <si>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</si>
  <si>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</si>
  <si>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</si>
  <si>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</si>
  <si>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</si>
  <si>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</si>
  <si>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</si>
  <si>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</si>
  <si>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</si>
  <si>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</si>
  <si>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</si>
  <si>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</si>
  <si>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</si>
  <si>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</si>
  <si>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</si>
  <si>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</si>
  <si>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</si>
  <si>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</si>
  <si>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</si>
  <si>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</si>
  <si>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</si>
  <si>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</si>
  <si>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</si>
  <si>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</si>
  <si>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</si>
  <si>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</si>
  <si>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</si>
  <si>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</si>
  <si>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</si>
  <si>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</si>
  <si>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</si>
  <si>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</si>
  <si>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</si>
  <si>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</si>
  <si>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</si>
  <si>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</si>
  <si>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</si>
  <si>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</si>
  <si>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</si>
  <si>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</si>
  <si>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</si>
  <si>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</si>
  <si>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</si>
  <si>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</si>
  <si>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</si>
  <si>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</si>
  <si>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</si>
  <si>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</si>
  <si>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</si>
  <si>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</si>
  <si>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</si>
  <si>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</si>
  <si>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</si>
  <si>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</si>
  <si>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</si>
  <si>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</si>
  <si>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</si>
  <si>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</si>
  <si>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</si>
  <si>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</si>
  <si>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</si>
  <si>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</si>
  <si>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</si>
  <si>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</si>
  <si>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</si>
  <si>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</si>
  <si>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</si>
  <si>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</si>
  <si>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</si>
  <si>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</si>
  <si>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</si>
  <si>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</si>
  <si>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</si>
  <si>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</si>
  <si>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</si>
  <si>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</si>
  <si>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</si>
  <si>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</si>
  <si>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</si>
  <si>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</si>
  <si>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</si>
  <si>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</si>
  <si>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</si>
  <si>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</si>
  <si>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</si>
  <si>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</si>
  <si>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</si>
  <si>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</si>
  <si>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</si>
  <si>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</si>
  <si>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</si>
  <si>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</si>
  <si>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</si>
  <si>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</si>
  <si>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</si>
  <si>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</si>
  <si>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</si>
  <si>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</si>
  <si>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</si>
  <si>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</si>
  <si>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</si>
  <si>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</si>
  <si>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</si>
  <si>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</si>
  <si>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</si>
  <si>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</si>
  <si>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</si>
  <si>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</si>
  <si>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</si>
  <si>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</si>
  <si>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</si>
  <si>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</si>
  <si>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</si>
  <si>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</si>
  <si>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</si>
  <si>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</si>
  <si>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</si>
  <si>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</si>
  <si>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</si>
  <si>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</si>
  <si>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</si>
  <si>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</si>
  <si>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</si>
  <si>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</si>
  <si>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</si>
  <si>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</si>
  <si>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</si>
  <si>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</si>
  <si>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</si>
  <si>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</si>
  <si>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</si>
  <si>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</si>
  <si>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</si>
  <si>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</si>
  <si>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</si>
  <si>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</si>
  <si>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</si>
  <si>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</si>
  <si>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</si>
  <si>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</si>
  <si>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</si>
  <si>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</si>
  <si>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</si>
  <si>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</si>
  <si>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</si>
  <si>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</si>
  <si>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</si>
  <si>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</si>
  <si>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</si>
  <si>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</si>
  <si>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</si>
  <si>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</si>
  <si>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</si>
  <si>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</si>
  <si>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</si>
  <si>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</si>
  <si>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</si>
  <si>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</si>
  <si>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</si>
  <si>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</si>
  <si>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</si>
  <si>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</si>
  <si>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</si>
  <si>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</si>
  <si>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</si>
  <si>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</si>
  <si>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</si>
  <si>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</si>
  <si>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</si>
  <si>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</si>
  <si>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</si>
  <si>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</si>
  <si>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</si>
  <si>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</si>
  <si>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</si>
  <si>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</si>
  <si>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</si>
  <si>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</si>
  <si>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</si>
  <si>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</si>
  <si>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</si>
  <si>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</si>
  <si>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</si>
  <si>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</si>
  <si>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</si>
  <si>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</si>
  <si>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</si>
  <si>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</si>
  <si>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</si>
  <si>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</si>
  <si>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</si>
  <si>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</si>
  <si>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</si>
  <si>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</si>
  <si>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</si>
  <si>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</si>
  <si>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</si>
  <si>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</si>
  <si>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</si>
  <si>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</si>
  <si>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</si>
  <si>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</si>
  <si>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</si>
  <si>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</si>
  <si>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</si>
  <si>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</si>
  <si>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</si>
  <si>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</si>
  <si>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</si>
  <si>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</si>
  <si>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</si>
  <si>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</si>
  <si>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</si>
  <si>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</si>
  <si>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</si>
  <si>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</si>
  <si>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</si>
  <si>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</si>
  <si>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</si>
  <si>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</si>
  <si>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</si>
  <si>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</si>
  <si>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</si>
  <si>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</si>
  <si>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</si>
  <si>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</si>
  <si>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</si>
  <si>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</si>
  <si>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</si>
  <si>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</si>
  <si>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</si>
  <si>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</si>
  <si>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</si>
  <si>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</si>
  <si>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</si>
  <si>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</si>
  <si>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</si>
  <si>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</si>
  <si>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</si>
  <si>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</si>
  <si>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</si>
  <si>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</si>
  <si>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</si>
  <si>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</si>
  <si>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</si>
  <si>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</si>
  <si>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</si>
  <si>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</si>
  <si>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</si>
  <si>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</si>
  <si>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</si>
  <si>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</si>
  <si>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</si>
  <si>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</si>
  <si>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</si>
  <si>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</si>
  <si>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</si>
  <si>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</si>
  <si>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</si>
  <si>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</si>
  <si>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</si>
  <si>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</si>
  <si>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</si>
  <si>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</si>
  <si>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</si>
  <si>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</si>
  <si>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</si>
  <si>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</si>
  <si>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</si>
  <si>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</si>
  <si>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</si>
  <si>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</si>
  <si>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</si>
  <si>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</si>
  <si>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</si>
  <si>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</si>
  <si>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</si>
  <si>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</si>
  <si>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</si>
  <si>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</si>
  <si>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</si>
  <si>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</si>
  <si>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</si>
  <si>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</si>
  <si>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</si>
  <si>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</si>
  <si>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</si>
  <si>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</si>
  <si>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</si>
  <si>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</si>
  <si>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</si>
  <si>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</si>
  <si>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</si>
  <si>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</si>
  <si>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</si>
  <si>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</si>
  <si>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</si>
  <si>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</si>
  <si>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</si>
  <si>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</si>
  <si>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</si>
  <si>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</si>
  <si>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</si>
  <si>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</si>
  <si>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</si>
  <si>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</si>
  <si>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</si>
  <si>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</si>
  <si>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</si>
  <si>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</si>
  <si>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</si>
  <si>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</si>
  <si>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</si>
  <si>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</si>
  <si>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</si>
  <si>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</si>
  <si>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</si>
  <si>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</si>
  <si>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</si>
  <si>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</si>
  <si>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</si>
  <si>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</si>
  <si>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</si>
  <si>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</si>
  <si>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</si>
  <si>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</si>
  <si>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</si>
  <si>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</si>
  <si>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</si>
  <si>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</si>
  <si>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</si>
  <si>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</si>
  <si>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</si>
  <si>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</si>
  <si>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</si>
  <si>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</si>
  <si>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</si>
  <si>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</si>
  <si>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</si>
  <si>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</si>
  <si>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</si>
  <si>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</si>
  <si>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</si>
  <si>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</si>
  <si>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</si>
  <si>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</si>
  <si>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</si>
  <si>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</si>
  <si>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</si>
  <si>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</si>
  <si>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</si>
  <si>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</si>
  <si>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</si>
  <si>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</si>
  <si>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</si>
  <si>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</si>
  <si>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</si>
  <si>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</si>
  <si>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</si>
  <si>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</si>
  <si>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</si>
  <si>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</si>
  <si>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</si>
  <si>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</si>
  <si>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</si>
  <si>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</si>
  <si>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</si>
  <si>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</si>
  <si>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</si>
  <si>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</si>
  <si>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</si>
  <si>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</si>
  <si>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</si>
  <si>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</si>
  <si>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</si>
  <si>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</si>
  <si>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</si>
  <si>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</si>
  <si>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</si>
  <si>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</si>
  <si>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</si>
  <si>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</si>
  <si>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</si>
  <si>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</si>
  <si>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</si>
  <si>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</si>
  <si>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</si>
  <si>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</si>
  <si>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</si>
  <si>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</si>
  <si>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</si>
  <si>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</si>
  <si>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</si>
  <si>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</si>
  <si>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</si>
  <si>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</si>
  <si>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</si>
  <si>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</si>
  <si>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</si>
  <si>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</si>
  <si>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</si>
  <si>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</si>
  <si>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</si>
  <si>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</si>
  <si>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</si>
  <si>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</si>
  <si>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</si>
  <si>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</si>
  <si>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</si>
  <si>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</si>
  <si>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</si>
  <si>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</si>
  <si>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</si>
  <si>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</si>
  <si>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</si>
  <si>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</si>
  <si>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</si>
  <si>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</si>
  <si>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</si>
  <si>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</si>
  <si>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</si>
  <si>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</si>
  <si>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</si>
  <si>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</si>
  <si>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</si>
  <si>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</si>
  <si>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</si>
  <si>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</si>
  <si>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</si>
  <si>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</si>
  <si>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</si>
  <si>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</si>
  <si>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</si>
  <si>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</si>
  <si>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</si>
  <si>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</si>
  <si>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</si>
  <si>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</si>
  <si>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</si>
  <si>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</si>
  <si>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</si>
  <si>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</si>
  <si>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</si>
  <si>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</si>
  <si>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</si>
  <si>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</si>
  <si>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</si>
  <si>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</si>
  <si>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</si>
  <si>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</si>
  <si>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</si>
  <si>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</si>
  <si>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</si>
  <si>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</si>
  <si>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</si>
  <si>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</si>
  <si>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</si>
  <si>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</si>
  <si>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</si>
  <si>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</si>
  <si>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</si>
  <si>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</si>
  <si>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</si>
  <si>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</si>
  <si>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</si>
  <si>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</si>
  <si>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</si>
  <si>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</si>
  <si>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</si>
  <si>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</si>
  <si>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</si>
  <si>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</si>
  <si>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</si>
  <si>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</si>
  <si>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</si>
  <si>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</si>
  <si>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</si>
  <si>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</si>
  <si>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</si>
  <si>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</si>
  <si>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</si>
  <si>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</si>
  <si>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</si>
  <si>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</si>
  <si>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</si>
  <si>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</si>
  <si>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</si>
  <si>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</si>
  <si>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</si>
  <si>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</si>
  <si>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</si>
  <si>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</si>
  <si>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</si>
  <si>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</si>
  <si>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</si>
  <si>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</si>
  <si>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</si>
  <si>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</si>
  <si>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</si>
  <si>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</si>
  <si>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</si>
  <si>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</si>
  <si>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</si>
  <si>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</si>
  <si>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</si>
  <si>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</si>
  <si>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</si>
  <si>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</si>
  <si>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</si>
  <si>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</si>
  <si>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</si>
  <si>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</si>
  <si>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</si>
  <si>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</si>
  <si>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</si>
  <si>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</si>
  <si>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</si>
  <si>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</si>
  <si>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</si>
  <si>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</si>
  <si>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</si>
  <si>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</si>
  <si>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</si>
  <si>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</si>
  <si>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</si>
  <si>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</si>
  <si>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</si>
  <si>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</si>
  <si>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</si>
  <si>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</si>
  <si>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</si>
  <si>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</si>
  <si>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</si>
  <si>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</si>
  <si>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</si>
  <si>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</si>
  <si>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</si>
  <si>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</si>
  <si>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</si>
  <si>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</si>
  <si>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</si>
  <si>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</si>
  <si>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</si>
  <si>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</si>
  <si>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</si>
  <si>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</si>
  <si>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</si>
  <si>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</si>
  <si>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</si>
  <si>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</si>
  <si>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</si>
  <si>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</si>
  <si>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</si>
  <si>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</si>
  <si>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</si>
  <si>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</si>
  <si>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</si>
  <si>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</si>
  <si>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</si>
  <si>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</si>
  <si>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</si>
  <si>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</si>
  <si>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</si>
  <si>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</si>
  <si>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</si>
  <si>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</si>
  <si>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</si>
  <si>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</si>
  <si>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</si>
  <si>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</si>
  <si>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</si>
  <si>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</si>
  <si>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</si>
  <si>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</si>
  <si>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</si>
  <si>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</si>
  <si>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</si>
  <si>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</si>
  <si>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</si>
  <si>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</si>
  <si>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</si>
  <si>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</si>
  <si>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</si>
  <si>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</si>
  <si>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</si>
  <si>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</si>
  <si>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</si>
  <si>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</si>
  <si>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</si>
  <si>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</si>
  <si>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</si>
  <si>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</si>
  <si>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</si>
  <si>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</si>
  <si>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</si>
  <si>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</si>
  <si>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</si>
  <si>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</si>
  <si>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</si>
  <si>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</si>
  <si>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</si>
  <si>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</si>
  <si>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</si>
  <si>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</si>
  <si>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</si>
  <si>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</si>
  <si>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</si>
  <si>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</si>
  <si>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</si>
  <si>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</si>
  <si>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</si>
  <si>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</si>
  <si>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</si>
  <si>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</si>
  <si>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</si>
  <si>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</si>
  <si>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</si>
  <si>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</si>
  <si>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</si>
  <si>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</si>
  <si>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</si>
  <si>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</si>
  <si>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</si>
  <si>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</si>
  <si>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</si>
  <si>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</si>
  <si>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</si>
  <si>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</si>
  <si>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</si>
  <si>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</si>
  <si>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</si>
  <si>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</si>
  <si>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</si>
  <si>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</si>
  <si>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</si>
  <si>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</si>
  <si>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</si>
  <si>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</si>
  <si>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</si>
  <si>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</si>
  <si>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</si>
  <si>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</si>
  <si>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</si>
  <si>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</si>
  <si>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</si>
  <si>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</si>
  <si>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</si>
  <si>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</si>
  <si>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</si>
  <si>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</si>
  <si>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</si>
  <si>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</si>
  <si>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</si>
  <si>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</si>
  <si>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</si>
  <si>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</si>
  <si>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</si>
  <si>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</si>
  <si>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</si>
  <si>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</si>
  <si>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</si>
  <si>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</si>
  <si>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</si>
  <si>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</si>
  <si>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</si>
  <si>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</si>
  <si>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</si>
  <si>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</si>
  <si>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</si>
  <si>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</si>
  <si>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</si>
  <si>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</si>
  <si>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</si>
  <si>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</si>
  <si>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</si>
  <si>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</si>
  <si>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</si>
  <si>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</si>
  <si>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</si>
  <si>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</si>
  <si>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</si>
  <si>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</si>
  <si>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</si>
  <si>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</si>
  <si>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</si>
  <si>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</si>
  <si>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</si>
  <si>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</si>
  <si>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</si>
  <si>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</si>
  <si>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</si>
  <si>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</si>
  <si>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</si>
  <si>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</si>
  <si>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</si>
  <si>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</si>
  <si>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</si>
  <si>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</si>
  <si>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</si>
  <si>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</si>
  <si>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</si>
  <si>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</si>
  <si>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</si>
  <si>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</si>
  <si>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</si>
  <si>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</si>
  <si>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</si>
  <si>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</si>
  <si>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</si>
  <si>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</si>
  <si>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</si>
  <si>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</si>
  <si>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</si>
  <si>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</si>
  <si>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</si>
  <si>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</si>
  <si>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</si>
  <si>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</si>
  <si>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</si>
  <si>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</si>
  <si>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</si>
  <si>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</si>
  <si>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</si>
  <si>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</si>
  <si>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</si>
  <si>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</si>
  <si>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</si>
  <si>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</si>
  <si>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</si>
  <si>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</si>
  <si>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</si>
  <si>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</si>
  <si>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</si>
  <si>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</si>
  <si>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</si>
  <si>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</si>
  <si>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</si>
  <si>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</si>
  <si>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</si>
  <si>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</si>
  <si>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</si>
  <si>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</si>
  <si>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</si>
  <si>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</si>
  <si>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</si>
  <si>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</si>
  <si>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</si>
  <si>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</si>
  <si>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</si>
  <si>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</si>
  <si>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</si>
  <si>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</si>
  <si>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</si>
  <si>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</si>
  <si>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</si>
  <si>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</si>
  <si>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</si>
  <si>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</si>
  <si>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</si>
  <si>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</si>
  <si>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</si>
  <si>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</si>
  <si>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</si>
  <si>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</si>
  <si>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</si>
  <si>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</si>
  <si>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</si>
  <si>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</si>
  <si>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</si>
  <si>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</si>
  <si>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</si>
  <si>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</si>
  <si>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</si>
  <si>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</si>
  <si>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</si>
  <si>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</si>
  <si>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</si>
  <si>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</si>
  <si>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</si>
  <si>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</si>
  <si>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</si>
  <si>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</si>
  <si>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</si>
  <si>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</si>
  <si>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</si>
  <si>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</si>
  <si>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</si>
  <si>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</si>
  <si>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</si>
  <si>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</si>
  <si>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</si>
  <si>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</si>
  <si>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</si>
  <si>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</si>
  <si>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</si>
  <si>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</si>
  <si>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</si>
  <si>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</si>
  <si>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</si>
  <si>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</si>
  <si>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</si>
  <si>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</si>
  <si>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</si>
  <si>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</si>
  <si>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</si>
  <si>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</si>
  <si>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</si>
  <si>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</si>
  <si>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</si>
  <si>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</si>
  <si>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</si>
  <si>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</si>
  <si>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</si>
  <si>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</si>
  <si>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</si>
  <si>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</si>
  <si>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</si>
  <si>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</si>
  <si>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</si>
  <si>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</si>
  <si>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</si>
  <si>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</si>
  <si>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</si>
  <si>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</si>
  <si>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</si>
  <si>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</si>
  <si>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</si>
  <si>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</si>
  <si>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</si>
  <si>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</si>
  <si>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</si>
  <si>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</si>
  <si>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</si>
  <si>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</si>
  <si>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</si>
  <si>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</si>
  <si>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</si>
  <si>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</si>
  <si>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</si>
  <si>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</si>
  <si>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</si>
  <si>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</si>
  <si>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</si>
  <si>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</si>
  <si>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</si>
  <si>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</si>
  <si>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</si>
  <si>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</si>
  <si>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</si>
  <si>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</si>
  <si>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</si>
  <si>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</si>
  <si>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</si>
  <si>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</si>
  <si>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</si>
  <si>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</si>
  <si>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</si>
  <si>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</si>
  <si>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</si>
  <si>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</si>
  <si>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</si>
  <si>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</si>
  <si>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</si>
  <si>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</si>
  <si>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</si>
  <si>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</si>
  <si>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</si>
  <si>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</si>
  <si>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</si>
  <si>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</si>
  <si>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</si>
  <si>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</si>
  <si>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</si>
  <si>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</si>
  <si>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</si>
  <si>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</si>
  <si>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</si>
  <si>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</si>
  <si>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</si>
  <si>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</si>
  <si>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</si>
  <si>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</si>
  <si>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</si>
  <si>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</si>
  <si>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</si>
  <si>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</si>
  <si>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</si>
  <si>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</si>
  <si>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</si>
  <si>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</si>
  <si>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</si>
  <si>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</si>
  <si>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</si>
  <si>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</si>
  <si>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</si>
  <si>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</si>
  <si>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</si>
  <si>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</si>
  <si>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</si>
  <si>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</si>
  <si>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</si>
  <si>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</si>
  <si>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</si>
  <si>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</si>
  <si>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</si>
  <si>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</si>
  <si>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</si>
  <si>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</si>
  <si>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</si>
  <si>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</si>
  <si>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</si>
  <si>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</si>
  <si>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</si>
  <si>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</si>
  <si>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</si>
  <si>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</si>
  <si>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</si>
  <si>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</si>
  <si>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</si>
  <si>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</si>
  <si>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</si>
  <si>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</si>
  <si>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</si>
  <si>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</si>
  <si>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</si>
  <si>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</si>
  <si>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</si>
  <si>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</si>
  <si>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</si>
  <si>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</si>
  <si>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</si>
  <si>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</si>
  <si>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</si>
  <si>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</si>
  <si>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</si>
  <si>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</si>
  <si>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</si>
  <si>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</si>
  <si>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</si>
  <si>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</si>
  <si>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</si>
  <si>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</si>
  <si>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</si>
  <si>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</si>
  <si>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</si>
  <si>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</si>
  <si>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</si>
  <si>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</si>
  <si>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</si>
  <si>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</si>
  <si>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</si>
  <si>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</si>
  <si>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</si>
  <si>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</si>
  <si>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</si>
  <si>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</si>
  <si>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</si>
  <si>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</si>
  <si>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</si>
  <si>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</si>
  <si>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</si>
  <si>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</si>
  <si>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</si>
  <si>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</si>
  <si>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</si>
  <si>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</si>
  <si>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</si>
  <si>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</si>
  <si>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</si>
  <si>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</si>
  <si>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</si>
  <si>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</si>
  <si>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</si>
  <si>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</si>
  <si>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</si>
  <si>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</si>
  <si>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</si>
  <si>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</si>
  <si>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</si>
  <si>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</si>
  <si>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</si>
  <si>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</si>
  <si>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</si>
  <si>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</si>
  <si>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</si>
  <si>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</si>
  <si>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</si>
  <si>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</si>
  <si>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</si>
  <si>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</si>
  <si>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</si>
  <si>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</si>
  <si>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</si>
  <si>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</si>
  <si>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</si>
  <si>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</si>
  <si>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</si>
  <si>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</si>
  <si>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</si>
  <si>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</si>
  <si>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</si>
  <si>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</si>
  <si>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</si>
  <si>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</si>
  <si>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</si>
  <si>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</si>
  <si>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</si>
  <si>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</si>
  <si>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</si>
  <si>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</si>
  <si>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</si>
  <si>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</si>
  <si>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</si>
  <si>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</si>
  <si>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</si>
  <si>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</si>
  <si>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</si>
  <si>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</si>
  <si>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</si>
  <si>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</si>
  <si>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</si>
  <si>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</si>
  <si>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</si>
  <si>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</si>
  <si>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</si>
  <si>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</si>
  <si>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</si>
  <si>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</si>
  <si>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</si>
  <si>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</si>
  <si>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</si>
  <si>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</si>
  <si>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</si>
  <si>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</si>
  <si>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</si>
  <si>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</si>
  <si>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</si>
  <si>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</si>
  <si>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</si>
  <si>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</si>
  <si>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</si>
  <si>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</si>
  <si>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</si>
  <si>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</si>
  <si>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</si>
  <si>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</si>
  <si>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</si>
  <si>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</si>
  <si>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</si>
  <si>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</si>
  <si>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</si>
  <si>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</si>
  <si>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</si>
  <si>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</si>
  <si>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</si>
  <si>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</si>
  <si>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</si>
  <si>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</si>
  <si>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2021-13-10000285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</si>
</sst>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74" zoomScale="64" zoomScaleNormal="64" zoomScaleSheetLayoutView="40" zoomScalePageLayoutView="40" workbookViewId="0">
      <selection activeCell="D115" sqref="D1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2752</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900139836</v>
      </c>
      <c r="C20" s="5"/>
      <c r="D20" s="73"/>
      <c r="E20" s="5"/>
      <c r="F20" s="5"/>
      <c r="G20" s="5"/>
      <c r="H20" s="243"/>
      <c r="I20" s="149" t="s">
        <v>208</v>
      </c>
      <c r="J20" s="150" t="s">
        <v>254</v>
      </c>
      <c r="K20" s="151">
        <v>1400537639</v>
      </c>
      <c r="L20" s="152">
        <v>44246</v>
      </c>
      <c r="M20" s="152">
        <v>44561</v>
      </c>
      <c r="N20" s="135">
        <f>+(M20-L20)/30</f>
        <v>10.5</v>
      </c>
      <c r="O20" s="138"/>
      <c r="U20" s="134"/>
      <c r="V20" s="105">
        <f ca="1">NOW()</f>
        <v>44193.693481944443</v>
      </c>
      <c r="W20" s="105">
        <f ca="1">NOW()</f>
        <v>44193.693481944443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COMUNITARIA COCRECER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2751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2746</v>
      </c>
      <c r="C48" s="112" t="s">
        <v>31</v>
      </c>
      <c r="D48" s="110" t="s">
        <v>2676</v>
      </c>
      <c r="E48" s="145">
        <v>39838</v>
      </c>
      <c r="F48" s="145">
        <v>40178</v>
      </c>
      <c r="G48" s="160">
        <f>IF(AND(E48&lt;&gt;"",F48&lt;&gt;""),((F48-E48)/30),"")</f>
        <v>11.333333333333334</v>
      </c>
      <c r="H48" s="114" t="s">
        <v>2714</v>
      </c>
      <c r="I48" s="113" t="s">
        <v>711</v>
      </c>
      <c r="J48" s="121" t="s">
        <v>716</v>
      </c>
      <c r="K48" s="116">
        <v>225829784</v>
      </c>
      <c r="L48" s="115" t="s">
        <v>1148</v>
      </c>
      <c r="M48" s="117">
        <v>1</v>
      </c>
      <c r="N48" s="115" t="s">
        <v>27</v>
      </c>
      <c r="O48" s="115" t="s">
        <v>1148</v>
      </c>
      <c r="P48" s="78"/>
    </row>
    <row r="49" spans="1:16" s="6" customFormat="1" ht="24.75" customHeight="1" x14ac:dyDescent="0.25">
      <c r="A49" s="143">
        <v>2</v>
      </c>
      <c r="B49" s="111" t="s">
        <v>2746</v>
      </c>
      <c r="C49" s="112" t="s">
        <v>31</v>
      </c>
      <c r="D49" s="110" t="s">
        <v>2677</v>
      </c>
      <c r="E49" s="145">
        <v>39840</v>
      </c>
      <c r="F49" s="145">
        <v>40178</v>
      </c>
      <c r="G49" s="160">
        <f t="shared" ref="G49:G50" si="2">IF(AND(E49&lt;&gt;"",F49&lt;&gt;""),((F49-E49)/30),"")</f>
        <v>11.266666666666667</v>
      </c>
      <c r="H49" s="114" t="s">
        <v>2715</v>
      </c>
      <c r="I49" s="113" t="s">
        <v>711</v>
      </c>
      <c r="J49" s="121" t="s">
        <v>716</v>
      </c>
      <c r="K49" s="116">
        <v>639026496</v>
      </c>
      <c r="L49" s="115" t="s">
        <v>1148</v>
      </c>
      <c r="M49" s="117">
        <v>1</v>
      </c>
      <c r="N49" s="115" t="s">
        <v>27</v>
      </c>
      <c r="O49" s="124" t="s">
        <v>1148</v>
      </c>
      <c r="P49" s="78"/>
    </row>
    <row r="50" spans="1:16" s="6" customFormat="1" ht="24.75" customHeight="1" x14ac:dyDescent="0.25">
      <c r="A50" s="143">
        <v>3</v>
      </c>
      <c r="B50" s="111" t="s">
        <v>2746</v>
      </c>
      <c r="C50" s="112" t="s">
        <v>31</v>
      </c>
      <c r="D50" s="110" t="s">
        <v>2678</v>
      </c>
      <c r="E50" s="145">
        <v>40205</v>
      </c>
      <c r="F50" s="145">
        <v>40533</v>
      </c>
      <c r="G50" s="160">
        <f t="shared" si="2"/>
        <v>10.933333333333334</v>
      </c>
      <c r="H50" s="119" t="s">
        <v>2714</v>
      </c>
      <c r="I50" s="113" t="s">
        <v>711</v>
      </c>
      <c r="J50" s="121" t="s">
        <v>716</v>
      </c>
      <c r="K50" s="116">
        <v>210323265</v>
      </c>
      <c r="L50" s="115" t="s">
        <v>1148</v>
      </c>
      <c r="M50" s="117">
        <v>1</v>
      </c>
      <c r="N50" s="115" t="s">
        <v>27</v>
      </c>
      <c r="O50" s="124" t="s">
        <v>1148</v>
      </c>
      <c r="P50" s="78"/>
    </row>
    <row r="51" spans="1:16" s="6" customFormat="1" ht="24.75" customHeight="1" outlineLevel="1" x14ac:dyDescent="0.25">
      <c r="A51" s="143">
        <v>4</v>
      </c>
      <c r="B51" s="111" t="s">
        <v>2746</v>
      </c>
      <c r="C51" s="112" t="s">
        <v>31</v>
      </c>
      <c r="D51" s="110" t="s">
        <v>2679</v>
      </c>
      <c r="E51" s="145">
        <v>40205</v>
      </c>
      <c r="F51" s="145">
        <v>40543</v>
      </c>
      <c r="G51" s="160">
        <f t="shared" ref="G51:G107" si="3">IF(AND(E51&lt;&gt;"",F51&lt;&gt;""),((F51-E51)/30),"")</f>
        <v>11.266666666666667</v>
      </c>
      <c r="H51" s="114" t="s">
        <v>2715</v>
      </c>
      <c r="I51" s="113" t="s">
        <v>711</v>
      </c>
      <c r="J51" s="121" t="s">
        <v>716</v>
      </c>
      <c r="K51" s="116">
        <v>617673129</v>
      </c>
      <c r="L51" s="115" t="s">
        <v>1148</v>
      </c>
      <c r="M51" s="117">
        <v>1</v>
      </c>
      <c r="N51" s="115" t="s">
        <v>27</v>
      </c>
      <c r="O51" s="124" t="s">
        <v>1148</v>
      </c>
      <c r="P51" s="78"/>
    </row>
    <row r="52" spans="1:16" s="7" customFormat="1" ht="24.75" customHeight="1" outlineLevel="1" x14ac:dyDescent="0.25">
      <c r="A52" s="144">
        <v>5</v>
      </c>
      <c r="B52" s="111" t="s">
        <v>2746</v>
      </c>
      <c r="C52" s="112" t="s">
        <v>31</v>
      </c>
      <c r="D52" s="110" t="s">
        <v>2680</v>
      </c>
      <c r="E52" s="145">
        <v>40557</v>
      </c>
      <c r="F52" s="145">
        <v>40908</v>
      </c>
      <c r="G52" s="160">
        <f t="shared" si="3"/>
        <v>11.7</v>
      </c>
      <c r="H52" s="119" t="s">
        <v>2714</v>
      </c>
      <c r="I52" s="113" t="s">
        <v>711</v>
      </c>
      <c r="J52" s="113" t="s">
        <v>716</v>
      </c>
      <c r="K52" s="116">
        <v>229206571</v>
      </c>
      <c r="L52" s="115" t="s">
        <v>1148</v>
      </c>
      <c r="M52" s="117">
        <v>1</v>
      </c>
      <c r="N52" s="115" t="s">
        <v>27</v>
      </c>
      <c r="O52" s="124" t="s">
        <v>1148</v>
      </c>
      <c r="P52" s="79"/>
    </row>
    <row r="53" spans="1:16" s="7" customFormat="1" ht="24.75" customHeight="1" outlineLevel="1" x14ac:dyDescent="0.25">
      <c r="A53" s="144">
        <v>6</v>
      </c>
      <c r="B53" s="111" t="s">
        <v>2746</v>
      </c>
      <c r="C53" s="112" t="s">
        <v>31</v>
      </c>
      <c r="D53" s="110" t="s">
        <v>2681</v>
      </c>
      <c r="E53" s="145">
        <v>40557</v>
      </c>
      <c r="F53" s="145">
        <v>40908</v>
      </c>
      <c r="G53" s="160">
        <f t="shared" si="3"/>
        <v>11.7</v>
      </c>
      <c r="H53" s="119" t="s">
        <v>2716</v>
      </c>
      <c r="I53" s="113" t="s">
        <v>711</v>
      </c>
      <c r="J53" s="113" t="s">
        <v>716</v>
      </c>
      <c r="K53" s="116">
        <v>677850975</v>
      </c>
      <c r="L53" s="115" t="s">
        <v>1148</v>
      </c>
      <c r="M53" s="117">
        <v>1</v>
      </c>
      <c r="N53" s="115" t="s">
        <v>27</v>
      </c>
      <c r="O53" s="124" t="s">
        <v>1148</v>
      </c>
      <c r="P53" s="79"/>
    </row>
    <row r="54" spans="1:16" s="7" customFormat="1" ht="24.75" customHeight="1" outlineLevel="1" x14ac:dyDescent="0.25">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24" t="s">
        <v>1148</v>
      </c>
      <c r="P54" s="79"/>
    </row>
    <row r="55" spans="1:16" s="7" customFormat="1" ht="24.75" customHeight="1" outlineLevel="1" x14ac:dyDescent="0.25">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24" t="s">
        <v>1148</v>
      </c>
      <c r="P55" s="79"/>
    </row>
    <row r="56" spans="1:16" s="7" customFormat="1" ht="24.75" customHeight="1" outlineLevel="1" x14ac:dyDescent="0.25">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24" t="s">
        <v>1148</v>
      </c>
      <c r="P56" s="79"/>
    </row>
    <row r="57" spans="1:16" s="7" customFormat="1" ht="24.75" customHeight="1" outlineLevel="1" x14ac:dyDescent="0.25">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124" t="s">
        <v>1148</v>
      </c>
      <c r="P57" s="79"/>
    </row>
    <row r="58" spans="1:16" s="7" customFormat="1" ht="24.75" customHeight="1" outlineLevel="1" x14ac:dyDescent="0.25">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124" t="s">
        <v>1148</v>
      </c>
      <c r="P58" s="79"/>
    </row>
    <row r="59" spans="1:16" s="7" customFormat="1" ht="24.75" customHeight="1" outlineLevel="1" x14ac:dyDescent="0.25">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124" t="s">
        <v>1148</v>
      </c>
      <c r="P59" s="79"/>
    </row>
    <row r="60" spans="1:16" s="7" customFormat="1" ht="24.75" customHeight="1" outlineLevel="1" x14ac:dyDescent="0.25">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124" t="s">
        <v>1148</v>
      </c>
      <c r="P60" s="79"/>
    </row>
    <row r="61" spans="1:16" s="7" customFormat="1" ht="24.75" customHeight="1" outlineLevel="1" x14ac:dyDescent="0.25">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124" t="s">
        <v>1148</v>
      </c>
      <c r="P61" s="79"/>
    </row>
    <row r="62" spans="1:16" s="7" customFormat="1" ht="24.75" customHeight="1" outlineLevel="1" x14ac:dyDescent="0.25">
      <c r="A62" s="144">
        <v>15</v>
      </c>
      <c r="B62" s="64" t="s">
        <v>2746</v>
      </c>
      <c r="C62" s="65" t="s">
        <v>31</v>
      </c>
      <c r="D62" s="63" t="s">
        <v>2687</v>
      </c>
      <c r="E62" s="145">
        <v>41660</v>
      </c>
      <c r="F62" s="145">
        <v>42034</v>
      </c>
      <c r="G62" s="160">
        <f t="shared" si="3"/>
        <v>12.466666666666667</v>
      </c>
      <c r="H62" s="64" t="s">
        <v>2720</v>
      </c>
      <c r="I62" s="63" t="s">
        <v>711</v>
      </c>
      <c r="J62" s="121" t="s">
        <v>716</v>
      </c>
      <c r="K62" s="66">
        <v>1262956623</v>
      </c>
      <c r="L62" s="65" t="s">
        <v>1148</v>
      </c>
      <c r="M62" s="67">
        <v>1</v>
      </c>
      <c r="N62" s="65" t="s">
        <v>27</v>
      </c>
      <c r="O62" s="124" t="s">
        <v>1148</v>
      </c>
      <c r="P62" s="79"/>
    </row>
    <row r="63" spans="1:16" s="7" customFormat="1" ht="24.75" customHeight="1" outlineLevel="1" x14ac:dyDescent="0.25">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124" t="s">
        <v>26</v>
      </c>
      <c r="P63" s="79"/>
    </row>
    <row r="64" spans="1:16" s="7" customFormat="1" ht="24.75" customHeight="1" outlineLevel="1" x14ac:dyDescent="0.25">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124" t="s">
        <v>1148</v>
      </c>
      <c r="P64" s="79"/>
    </row>
    <row r="65" spans="1:16" s="7" customFormat="1" ht="24.75" customHeight="1" outlineLevel="1" x14ac:dyDescent="0.25">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124" t="s">
        <v>26</v>
      </c>
      <c r="P65" s="79"/>
    </row>
    <row r="66" spans="1:16" s="7" customFormat="1" ht="24.75" customHeight="1" outlineLevel="1" x14ac:dyDescent="0.25">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124" t="s">
        <v>26</v>
      </c>
      <c r="P66" s="79"/>
    </row>
    <row r="67" spans="1:16" s="7" customFormat="1" ht="24.75" customHeight="1" outlineLevel="1" x14ac:dyDescent="0.25">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124" t="s">
        <v>26</v>
      </c>
      <c r="P67" s="79"/>
    </row>
    <row r="68" spans="1:16" s="7" customFormat="1" ht="24.75" customHeight="1" outlineLevel="1" x14ac:dyDescent="0.25">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124" t="s">
        <v>1148</v>
      </c>
      <c r="P68" s="79"/>
    </row>
    <row r="69" spans="1:16" s="7" customFormat="1" ht="24.75" customHeight="1" outlineLevel="1" x14ac:dyDescent="0.25">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124" t="s">
        <v>1148</v>
      </c>
      <c r="P69" s="79"/>
    </row>
    <row r="70" spans="1:16" s="7" customFormat="1" ht="24.75" customHeight="1" outlineLevel="1" x14ac:dyDescent="0.25">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124" t="s">
        <v>26</v>
      </c>
      <c r="P70" s="79"/>
    </row>
    <row r="71" spans="1:16" s="7" customFormat="1" ht="24.75" customHeight="1" outlineLevel="1" x14ac:dyDescent="0.25">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124" t="s">
        <v>1148</v>
      </c>
      <c r="P71" s="79"/>
    </row>
    <row r="72" spans="1:16" s="7" customFormat="1" ht="24.75" customHeight="1" outlineLevel="1" x14ac:dyDescent="0.25">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124" t="s">
        <v>1148</v>
      </c>
      <c r="P72" s="79"/>
    </row>
    <row r="73" spans="1:16" s="7" customFormat="1" ht="24.75" customHeight="1" outlineLevel="1" x14ac:dyDescent="0.25">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124" t="s">
        <v>1148</v>
      </c>
      <c r="P73" s="79"/>
    </row>
    <row r="74" spans="1:16" s="7" customFormat="1" ht="24.75" customHeight="1" outlineLevel="1" x14ac:dyDescent="0.25">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124" t="s">
        <v>1148</v>
      </c>
      <c r="P74" s="79"/>
    </row>
    <row r="75" spans="1:16" s="7" customFormat="1" ht="24.75" customHeight="1" outlineLevel="1" x14ac:dyDescent="0.25">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124" t="s">
        <v>1148</v>
      </c>
      <c r="P75" s="79"/>
    </row>
    <row r="76" spans="1:16" s="7" customFormat="1" ht="24.75" customHeight="1" outlineLevel="1" x14ac:dyDescent="0.25">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124" t="s">
        <v>1148</v>
      </c>
      <c r="P76" s="79"/>
    </row>
    <row r="77" spans="1:16" s="7" customFormat="1" ht="24.75" customHeight="1" outlineLevel="1" x14ac:dyDescent="0.25">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124" t="s">
        <v>1148</v>
      </c>
      <c r="P77" s="79"/>
    </row>
    <row r="78" spans="1:16" s="7" customFormat="1" ht="24.75" customHeight="1" outlineLevel="1" x14ac:dyDescent="0.25">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124" t="s">
        <v>1148</v>
      </c>
      <c r="P78" s="79"/>
    </row>
    <row r="79" spans="1:16" s="7" customFormat="1" ht="24.75" customHeight="1" outlineLevel="1" x14ac:dyDescent="0.25">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124" t="s">
        <v>1148</v>
      </c>
      <c r="P79" s="79"/>
    </row>
    <row r="80" spans="1:16" s="7" customFormat="1" ht="24.75" customHeight="1" outlineLevel="1" x14ac:dyDescent="0.25">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124" t="s">
        <v>1148</v>
      </c>
      <c r="P80" s="79"/>
    </row>
    <row r="81" spans="1:16" s="7" customFormat="1" ht="24.75" customHeight="1" outlineLevel="1" x14ac:dyDescent="0.25">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124" t="s">
        <v>1148</v>
      </c>
      <c r="P81" s="79"/>
    </row>
    <row r="82" spans="1:16" s="7" customFormat="1" ht="24.75" customHeight="1" outlineLevel="1" x14ac:dyDescent="0.25">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124" t="s">
        <v>1148</v>
      </c>
      <c r="P82" s="79"/>
    </row>
    <row r="83" spans="1:16" s="7" customFormat="1" ht="24.75" customHeight="1" outlineLevel="1" x14ac:dyDescent="0.25">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124" t="s">
        <v>1148</v>
      </c>
      <c r="P83" s="79"/>
    </row>
    <row r="84" spans="1:16" s="7" customFormat="1" ht="24.75" customHeight="1" outlineLevel="1" x14ac:dyDescent="0.25">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124" t="s">
        <v>1148</v>
      </c>
      <c r="P84" s="79"/>
    </row>
    <row r="85" spans="1:16" s="7" customFormat="1" ht="24.75" customHeight="1" outlineLevel="1" x14ac:dyDescent="0.25">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124" t="s">
        <v>1148</v>
      </c>
      <c r="P85" s="79"/>
    </row>
    <row r="86" spans="1:16" s="7" customFormat="1" ht="24.75" customHeight="1" outlineLevel="1" x14ac:dyDescent="0.25">
      <c r="A86" s="144">
        <v>39</v>
      </c>
      <c r="B86" s="122" t="s">
        <v>2746</v>
      </c>
      <c r="C86" s="124" t="s">
        <v>31</v>
      </c>
      <c r="D86" s="63" t="s">
        <v>2709</v>
      </c>
      <c r="E86" s="145">
        <v>43922</v>
      </c>
      <c r="F86" s="145">
        <v>44165</v>
      </c>
      <c r="G86" s="160">
        <f t="shared" si="3"/>
        <v>8.1</v>
      </c>
      <c r="H86" s="119" t="s">
        <v>2741</v>
      </c>
      <c r="I86" s="63" t="s">
        <v>711</v>
      </c>
      <c r="J86" s="63" t="s">
        <v>729</v>
      </c>
      <c r="K86" s="66">
        <v>2319989416</v>
      </c>
      <c r="L86" s="65" t="s">
        <v>1148</v>
      </c>
      <c r="M86" s="67">
        <v>1</v>
      </c>
      <c r="N86" s="65" t="s">
        <v>2634</v>
      </c>
      <c r="O86" s="124" t="s">
        <v>1148</v>
      </c>
      <c r="P86" s="79"/>
    </row>
    <row r="87" spans="1:16" s="7" customFormat="1" ht="24.75" customHeight="1" outlineLevel="1" x14ac:dyDescent="0.25">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124" t="s">
        <v>1148</v>
      </c>
      <c r="P87" s="79"/>
    </row>
    <row r="88" spans="1:16" s="7" customFormat="1" ht="24.75" customHeight="1" outlineLevel="1" x14ac:dyDescent="0.25">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124" t="s">
        <v>1148</v>
      </c>
      <c r="P88" s="79"/>
    </row>
    <row r="89" spans="1:16" s="7" customFormat="1" ht="24.75" customHeight="1" outlineLevel="1" x14ac:dyDescent="0.25">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124" t="s">
        <v>1148</v>
      </c>
      <c r="P89" s="79"/>
    </row>
    <row r="90" spans="1:16" s="7" customFormat="1" ht="24.75" customHeight="1" outlineLevel="1" x14ac:dyDescent="0.25">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124" t="s">
        <v>1148</v>
      </c>
      <c r="P90" s="79"/>
    </row>
    <row r="91" spans="1:16" s="7" customFormat="1" ht="24.75" customHeight="1" outlineLevel="1" x14ac:dyDescent="0.25">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25">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25">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25">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25">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25">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25">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25">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70026881.950000003</v>
      </c>
      <c r="F185" s="92"/>
      <c r="G185" s="93"/>
      <c r="H185" s="88"/>
      <c r="I185" s="90" t="s">
        <v>2627</v>
      </c>
      <c r="J185" s="166">
        <f>+SUM(M179:M183)</f>
        <v>0.05</v>
      </c>
      <c r="K185" s="236" t="s">
        <v>2628</v>
      </c>
      <c r="L185" s="236"/>
      <c r="M185" s="94">
        <f>+J185*(SUM(K20:K35))</f>
        <v>70026881.950000003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3004</v>
      </c>
      <c r="F193" s="5"/>
      <c r="G193" s="5"/>
      <c r="H193" s="147" t="s">
        <v>2748</v>
      </c>
      <c r="J193" s="5"/>
      <c r="K193" s="127">
        <f>E48</f>
        <v>39838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2749</v>
      </c>
      <c r="J211" s="27" t="s">
        <v>2622</v>
      </c>
      <c r="K211" s="148" t="s">
        <v>2749</v>
      </c>
      <c r="L211" s="21"/>
      <c r="M211" s="21"/>
      <c r="N211" s="21"/>
      <c r="O211" s="8"/>
    </row>
    <row r="212" spans="1:15" x14ac:dyDescent="0.25">
      <c r="A212" s="9"/>
      <c r="B212" s="27" t="s">
        <v>2619</v>
      </c>
      <c r="C212" s="147" t="s">
        <v>2748</v>
      </c>
      <c r="D212" s="21"/>
      <c r="G212" s="27" t="s">
        <v>2621</v>
      </c>
      <c r="H212" s="148">
        <v>3006612152</v>
      </c>
      <c r="J212" s="27" t="s">
        <v>2623</v>
      </c>
      <c r="K212" s="147"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2020-12-28T21:39:25Z</cp:lastPrinted>
  <dcterms:created xsi:type="dcterms:W3CDTF">2020-10-14T21:57:42Z</dcterms:created>
  <dcterms:modified xsi:type="dcterms:W3CDTF">2020-12-28T21:41:00Z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