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annieayola/Documents/DOCUMENTOS INVITACIONES /DOCUMENTO INVITACIONES CORSOAMIT/INV-2021-8-10000152/"/>
    </mc:Choice>
  </mc:AlternateContent>
  <xr:revisionPtr revIDLastSave="0" documentId="13_ncr:1_{F66F0D8F-55AE-9342-890D-9F73CDC2B2AC}"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80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<sst xmlns="http://schemas.openxmlformats.org/spreadsheetml/2006/main" count="4613" uniqueCount="2728">
  <si>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</si>
  <si>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</si>
  <si>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</si>
  <si>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</si>
  <si>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</si>
  <si>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</si>
  <si>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</si>
  <si>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</si>
  <si>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</si>
  <si>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</si>
  <si>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</si>
  <si>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</si>
  <si>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</si>
  <si>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</si>
  <si>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</si>
  <si>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</si>
  <si>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</si>
  <si>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</si>
  <si>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</si>
  <si>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</si>
  <si>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</si>
  <si>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</si>
  <si>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</si>
  <si>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</si>
  <si>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</si>
  <si>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</si>
  <si>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</si>
  <si>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</si>
  <si>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</si>
  <si>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</si>
  <si>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</si>
  <si>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</si>
  <si>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</si>
  <si>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</si>
  <si>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</si>
  <si>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</si>
  <si>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</si>
  <si>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</si>
  <si>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</si>
  <si>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</si>
  <si>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</si>
  <si>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</si>
  <si>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</si>
  <si>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</si>
  <si>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</si>
  <si>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</si>
  <si>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</si>
  <si>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</si>
  <si>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</si>
  <si>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</si>
  <si>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</si>
  <si>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</si>
  <si>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</si>
  <si>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</si>
  <si>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</si>
  <si>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</si>
  <si>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</si>
  <si>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</si>
  <si>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</si>
  <si>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</si>
  <si>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</si>
  <si>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</si>
  <si>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</si>
  <si>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</si>
  <si>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</si>
  <si>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</si>
  <si>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</si>
  <si>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</si>
  <si>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</si>
  <si>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</si>
  <si>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</si>
  <si>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</si>
  <si>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</si>
  <si>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</si>
  <si>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</si>
  <si>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</si>
  <si>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</si>
  <si>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</si>
  <si>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</si>
  <si>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</si>
  <si>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</si>
  <si>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</si>
  <si>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</si>
  <si>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</si>
  <si>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</si>
  <si>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</si>
  <si>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</si>
  <si>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</si>
  <si>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</si>
  <si>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</si>
  <si>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</si>
  <si>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</si>
  <si>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</si>
  <si>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</si>
  <si>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</si>
  <si>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</si>
  <si>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</si>
  <si>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</si>
  <si>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</si>
  <si>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</si>
  <si>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</si>
  <si>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</si>
  <si>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</si>
  <si>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</si>
  <si>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</si>
  <si>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</si>
  <si>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</si>
  <si>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</si>
  <si>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</si>
  <si>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</si>
  <si>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</si>
  <si>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</si>
  <si>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</si>
  <si>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</si>
  <si>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</si>
  <si>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</si>
  <si>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</si>
  <si>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</si>
  <si>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</si>
  <si>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</si>
  <si>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</si>
  <si>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</si>
  <si>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</si>
  <si>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</si>
  <si>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</si>
  <si>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</si>
  <si>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</si>
  <si>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</si>
  <si>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</si>
  <si>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</si>
  <si>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</si>
  <si>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</si>
  <si>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</si>
  <si>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</si>
  <si>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</si>
  <si>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</si>
  <si>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</si>
  <si>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</si>
  <si>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</si>
  <si>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</si>
  <si>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</si>
  <si>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</si>
  <si>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</si>
  <si>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</si>
  <si>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</si>
  <si>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</si>
  <si>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</si>
  <si>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</si>
  <si>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</si>
  <si>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</si>
  <si>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</si>
  <si>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</si>
  <si>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</si>
  <si>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</si>
  <si>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</si>
  <si>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</si>
  <si>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</si>
  <si>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</si>
  <si>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</si>
  <si>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</si>
  <si>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</si>
  <si>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</si>
  <si>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</si>
  <si>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</si>
  <si>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</si>
  <si>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</si>
  <si>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</si>
  <si>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</si>
  <si>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</si>
  <si>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</si>
  <si>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</si>
  <si>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</si>
  <si>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</si>
  <si>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</si>
  <si>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</si>
  <si>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</si>
  <si>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</si>
  <si>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</si>
  <si>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</si>
  <si>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</si>
  <si>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</si>
  <si>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</si>
  <si>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</si>
  <si>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</si>
  <si>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</si>
  <si>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</si>
  <si>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</si>
  <si>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</si>
  <si>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</si>
  <si>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</si>
  <si>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</si>
  <si>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</si>
  <si>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</si>
  <si>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</si>
  <si>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</si>
  <si>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</si>
  <si>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</si>
  <si>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</si>
  <si>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</si>
  <si>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</si>
  <si>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</si>
  <si>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</si>
  <si>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</si>
  <si>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</si>
  <si>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</si>
  <si>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</si>
  <si>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</si>
  <si>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</si>
  <si>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</si>
  <si>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</si>
  <si>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</si>
  <si>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</si>
  <si>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</si>
  <si>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</si>
  <si>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</si>
  <si>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</si>
  <si>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</si>
  <si>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</si>
  <si>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</si>
  <si>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</si>
  <si>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</si>
  <si>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</si>
  <si>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</si>
  <si>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</si>
  <si>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</si>
  <si>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</si>
  <si>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</si>
  <si>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</si>
  <si>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</si>
  <si>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</si>
  <si>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</si>
  <si>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</si>
  <si>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</si>
  <si>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</si>
  <si>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</si>
  <si>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</si>
  <si>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</si>
  <si>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</si>
  <si>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</si>
  <si>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</si>
  <si>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</si>
  <si>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</si>
  <si>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</si>
  <si>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</si>
  <si>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</si>
  <si>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</si>
  <si>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</si>
  <si>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</si>
  <si>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</si>
  <si>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</si>
  <si>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</si>
  <si>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</si>
  <si>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</si>
  <si>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</si>
  <si>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</si>
  <si>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</si>
  <si>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</si>
  <si>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</si>
  <si>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</si>
  <si>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</si>
  <si>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</si>
  <si>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</si>
  <si>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</si>
  <si>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</si>
  <si>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</si>
  <si>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</si>
  <si>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</si>
  <si>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</si>
  <si>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</si>
  <si>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</si>
  <si>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</si>
  <si>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</si>
  <si>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</si>
  <si>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</si>
  <si>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</si>
  <si>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</si>
  <si>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</si>
  <si>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</si>
  <si>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</si>
  <si>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</si>
  <si>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</si>
  <si>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</si>
  <si>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</si>
  <si>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</si>
  <si>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</si>
  <si>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</si>
  <si>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</si>
  <si>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</si>
  <si>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</si>
  <si>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</si>
  <si>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</si>
  <si>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</si>
  <si>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</si>
  <si>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</si>
  <si>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</si>
  <si>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</si>
  <si>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</si>
  <si>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</si>
  <si>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</si>
  <si>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</si>
  <si>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</si>
  <si>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</si>
  <si>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</si>
  <si>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</si>
  <si>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</si>
  <si>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</si>
  <si>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</si>
  <si>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</si>
  <si>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</si>
  <si>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</si>
  <si>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</si>
  <si>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</si>
  <si>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</si>
  <si>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</si>
  <si>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</si>
  <si>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</si>
  <si>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</si>
  <si>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</si>
  <si>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</si>
  <si>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</si>
  <si>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</si>
  <si>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</si>
  <si>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</si>
  <si>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</si>
  <si>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</si>
  <si>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</si>
  <si>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</si>
  <si>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</si>
  <si>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</si>
  <si>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</si>
  <si>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</si>
  <si>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</si>
  <si>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</si>
  <si>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</si>
  <si>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</si>
  <si>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</si>
  <si>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</si>
  <si>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</si>
  <si>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</si>
  <si>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</si>
  <si>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</si>
  <si>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</si>
  <si>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</si>
  <si>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</si>
  <si>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</si>
  <si>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</si>
  <si>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</si>
  <si>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</si>
  <si>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</si>
  <si>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</si>
  <si>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</si>
  <si>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</si>
  <si>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</si>
  <si>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</si>
  <si>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</si>
  <si>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</si>
  <si>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</si>
  <si>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</si>
  <si>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</si>
  <si>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</si>
  <si>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</si>
  <si>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</si>
  <si>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</si>
  <si>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</si>
  <si>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</si>
  <si>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</si>
  <si>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</si>
  <si>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</si>
  <si>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</si>
  <si>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</si>
  <si>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</si>
  <si>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</si>
  <si>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</si>
  <si>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</si>
  <si>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</si>
  <si>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</si>
  <si>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</si>
  <si>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</si>
  <si>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</si>
  <si>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</si>
  <si>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</si>
  <si>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</si>
  <si>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</si>
  <si>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</si>
  <si>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</si>
  <si>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</si>
  <si>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</si>
  <si>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</si>
  <si>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</si>
  <si>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</si>
  <si>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</si>
  <si>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</si>
  <si>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</si>
  <si>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</si>
  <si>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</si>
  <si>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</si>
  <si>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</si>
  <si>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</si>
  <si>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</si>
  <si>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</si>
  <si>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</si>
  <si>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</si>
  <si>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</si>
  <si>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</si>
  <si>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</si>
  <si>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</si>
  <si>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</si>
  <si>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</si>
  <si>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</si>
  <si>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</si>
  <si>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</si>
  <si>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</si>
  <si>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</si>
  <si>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</si>
  <si>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</si>
  <si>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</si>
  <si>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</si>
  <si>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</si>
  <si>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</si>
  <si>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</si>
  <si>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</si>
  <si>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</si>
  <si>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</si>
  <si>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</si>
  <si>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</si>
  <si>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</si>
  <si>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</si>
  <si>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</si>
  <si>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</si>
  <si>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</si>
  <si>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</si>
  <si>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</si>
  <si>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</si>
  <si>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</si>
  <si>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</si>
  <si>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</si>
  <si>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</si>
  <si>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</si>
  <si>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</si>
  <si>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</si>
  <si>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</si>
  <si>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</si>
  <si>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</si>
  <si>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</si>
  <si>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</si>
  <si>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</si>
  <si>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</si>
  <si>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</si>
  <si>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</si>
  <si>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</si>
  <si>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</si>
  <si>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</si>
  <si>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</si>
  <si>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</si>
  <si>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</si>
  <si>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</si>
  <si>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</si>
  <si>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</si>
  <si>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</si>
  <si>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</si>
  <si>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</si>
  <si>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</si>
  <si>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</si>
  <si>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</si>
  <si>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</si>
  <si>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</si>
  <si>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</si>
  <si>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</si>
  <si>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</si>
  <si>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</si>
  <si>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</si>
  <si>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</si>
  <si>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</si>
  <si>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</si>
  <si>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</si>
  <si>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</si>
  <si>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</si>
  <si>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</si>
  <si>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</si>
  <si>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</si>
  <si>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</si>
  <si>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</si>
  <si>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</si>
  <si>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</si>
  <si>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</si>
  <si>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</si>
  <si>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</si>
  <si>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</si>
  <si>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</si>
  <si>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</si>
  <si>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</si>
  <si>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</si>
  <si>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</si>
  <si>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</si>
  <si>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</si>
  <si>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</si>
  <si>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</si>
  <si>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</si>
  <si>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</si>
  <si>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</si>
  <si>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</si>
  <si>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</si>
  <si>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</si>
  <si>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</si>
  <si>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</si>
  <si>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</si>
  <si>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</si>
  <si>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</si>
  <si>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</si>
  <si>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</si>
  <si>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</si>
  <si>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</si>
  <si>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</si>
  <si>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</si>
  <si>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</si>
  <si>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</si>
  <si>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</si>
  <si>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</si>
  <si>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</si>
  <si>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</si>
  <si>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</si>
  <si>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</si>
  <si>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</si>
  <si>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</si>
  <si>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</si>
  <si>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</si>
  <si>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</si>
  <si>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</si>
  <si>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</si>
  <si>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</si>
  <si>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</si>
  <si>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</si>
  <si>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</si>
  <si>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</si>
  <si>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</si>
  <si>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</si>
  <si>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</si>
  <si>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</si>
  <si>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</si>
  <si>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</si>
  <si>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</si>
  <si>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</si>
  <si>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</si>
  <si>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</si>
  <si>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</si>
  <si>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</si>
  <si>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</si>
  <si>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</si>
  <si>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</si>
  <si>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</si>
  <si>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</si>
  <si>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</si>
  <si>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</si>
  <si>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</si>
  <si>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</si>
  <si>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</si>
  <si>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</si>
  <si>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</si>
  <si>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</si>
  <si>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</si>
  <si>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</si>
  <si>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</si>
  <si>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</si>
  <si>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</si>
  <si>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</si>
  <si>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</si>
  <si>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</si>
  <si>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</si>
  <si>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</si>
  <si>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</si>
  <si>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</si>
  <si>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</si>
  <si>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</si>
  <si>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</si>
  <si>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</si>
  <si>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</si>
  <si>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</si>
  <si>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</si>
  <si>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</si>
  <si>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</si>
  <si>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</si>
  <si>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</si>
  <si>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</si>
  <si>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</si>
  <si>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</si>
  <si>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</si>
  <si>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</si>
  <si>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</si>
  <si>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</si>
  <si>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</si>
  <si>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</si>
  <si>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</si>
  <si>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</si>
  <si>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</si>
  <si>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</si>
  <si>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</si>
  <si>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</si>
  <si>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</si>
  <si>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</si>
  <si>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</si>
  <si>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</si>
  <si>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</si>
  <si>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</si>
  <si>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</si>
  <si>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</si>
  <si>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</si>
  <si>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</si>
  <si>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</si>
  <si>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</si>
  <si>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</si>
  <si>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</si>
  <si>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</si>
  <si>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</si>
  <si>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</si>
  <si>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</si>
  <si>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</si>
  <si>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</si>
  <si>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</si>
  <si>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</si>
  <si>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</si>
  <si>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</si>
  <si>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</si>
  <si>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</si>
  <si>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</si>
  <si>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</si>
  <si>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</si>
  <si>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</si>
  <si>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</si>
  <si>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</si>
  <si>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</si>
  <si>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</si>
  <si>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</si>
  <si>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</si>
  <si>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</si>
  <si>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</si>
  <si>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</si>
  <si>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</si>
  <si>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</si>
  <si>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</si>
  <si>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</si>
  <si>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</si>
  <si>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</si>
  <si>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</si>
  <si>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</si>
  <si>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</si>
  <si>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</si>
  <si>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</si>
  <si>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</si>
  <si>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</si>
  <si>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</si>
  <si>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</si>
  <si>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</si>
  <si>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</si>
  <si>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</si>
  <si>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</si>
  <si>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</si>
  <si>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</si>
  <si>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</si>
  <si>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</si>
  <si>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</si>
  <si>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</si>
  <si>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</si>
  <si>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</si>
  <si>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</si>
  <si>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</si>
  <si>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</si>
  <si>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</si>
  <si>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</si>
  <si>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</si>
  <si>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</si>
  <si>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</si>
  <si>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</si>
  <si>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</si>
  <si>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</si>
  <si>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</si>
  <si>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</si>
  <si>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</si>
  <si>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</si>
  <si>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</si>
  <si>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</si>
  <si>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</si>
  <si>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</si>
  <si>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</si>
  <si>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</si>
  <si>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</si>
  <si>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</si>
  <si>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</si>
  <si>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</si>
  <si>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</si>
  <si>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</si>
  <si>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</si>
  <si>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</si>
  <si>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</si>
  <si>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</si>
  <si>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</si>
  <si>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</si>
  <si>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</si>
  <si>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</si>
  <si>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</si>
  <si>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</si>
  <si>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</si>
  <si>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</si>
  <si>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</si>
  <si>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</si>
  <si>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</si>
  <si>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</si>
  <si>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</si>
  <si>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</si>
  <si>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</si>
  <si>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</si>
  <si>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</si>
  <si>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</si>
  <si>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</si>
  <si>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</si>
  <si>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</si>
  <si>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</si>
  <si>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</si>
  <si>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</si>
  <si>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</si>
  <si>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</si>
  <si>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</si>
  <si>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</si>
  <si>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</si>
  <si>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</si>
  <si>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</si>
  <si>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</si>
  <si>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</si>
  <si>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</si>
  <si>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</si>
  <si>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</si>
  <si>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</si>
  <si>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</si>
  <si>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</si>
  <si>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</si>
  <si>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</si>
  <si>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</si>
  <si>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</si>
  <si>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</si>
  <si>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</si>
  <si>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</si>
  <si>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</si>
  <si>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</si>
  <si>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</si>
  <si>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</si>
  <si>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</si>
  <si>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</si>
  <si>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</si>
  <si>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</si>
  <si>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</si>
  <si>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</si>
  <si>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</si>
  <si>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</si>
  <si>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</si>
  <si>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</si>
  <si>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</si>
  <si>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</si>
  <si>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</si>
  <si>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</si>
  <si>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</si>
  <si>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</si>
  <si>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</si>
  <si>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</si>
  <si>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</si>
  <si>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</si>
  <si>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</si>
  <si>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</si>
  <si>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</si>
  <si>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</si>
  <si>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</si>
  <si>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</si>
  <si>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</si>
  <si>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</si>
  <si>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</si>
  <si>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</si>
  <si>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</si>
  <si>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</si>
  <si>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</si>
  <si>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</si>
  <si>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</si>
  <si>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</si>
  <si>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</si>
  <si>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</si>
  <si>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</si>
  <si>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</si>
  <si>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</si>
  <si>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</si>
  <si>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</si>
  <si>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</si>
  <si>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</si>
  <si>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</si>
  <si>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</si>
  <si>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</si>
  <si>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</si>
  <si>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</si>
  <si>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</si>
  <si>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</si>
  <si>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</si>
  <si>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</si>
  <si>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</si>
  <si>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</si>
  <si>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</si>
  <si>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</si>
  <si>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</si>
  <si>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</si>
  <si>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</si>
  <si>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</si>
  <si>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</si>
  <si>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</si>
  <si>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</si>
  <si>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</si>
  <si>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</si>
  <si>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</si>
  <si>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</si>
  <si>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</si>
  <si>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</si>
  <si>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</si>
  <si>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</si>
  <si>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</si>
  <si>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</si>
  <si>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</si>
  <si>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</si>
  <si>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</si>
  <si>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</si>
  <si>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</si>
  <si>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</si>
  <si>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</si>
  <si>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</si>
  <si>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</si>
  <si>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</si>
  <si>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</si>
  <si>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</si>
  <si>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</si>
  <si>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</si>
  <si>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</si>
  <si>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</si>
  <si>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</si>
  <si>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</si>
  <si>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</si>
  <si>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</si>
  <si>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</si>
  <si>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</si>
  <si>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</si>
  <si>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</si>
  <si>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</si>
  <si>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</si>
  <si>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</si>
  <si>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</si>
  <si>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</si>
  <si>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</si>
  <si>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</si>
  <si>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</si>
  <si>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</si>
  <si>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</si>
  <si>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</si>
  <si>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</si>
  <si>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</si>
  <si>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</si>
  <si>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</si>
  <si>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</si>
  <si>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</si>
  <si>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</si>
  <si>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</si>
  <si>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</si>
  <si>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</si>
  <si>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</si>
  <si>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</si>
  <si>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</si>
  <si>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</si>
  <si>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</si>
  <si>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</si>
  <si>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</si>
  <si>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</si>
  <si>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</si>
  <si>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</si>
  <si>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</si>
  <si>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</si>
  <si>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</si>
  <si>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</si>
  <si>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</si>
  <si>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</si>
  <si>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</si>
  <si>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</si>
  <si>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</si>
  <si>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</si>
  <si>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</si>
  <si>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</si>
  <si>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</si>
  <si>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</si>
  <si>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</si>
  <si>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</si>
  <si>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</si>
  <si>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</si>
  <si>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</si>
  <si>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</si>
  <si>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</si>
  <si>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</si>
  <si>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</si>
  <si>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</si>
  <si>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</si>
  <si>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</si>
  <si>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</si>
  <si>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</si>
  <si>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</si>
  <si>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</si>
  <si>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</si>
  <si>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</si>
  <si>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</si>
  <si>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</si>
  <si>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</si>
  <si>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</si>
  <si>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</si>
  <si>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</si>
  <si>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</si>
  <si>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</si>
  <si>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</si>
  <si>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</si>
  <si>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</si>
  <si>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</si>
  <si>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</si>
  <si>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</si>
  <si>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</si>
  <si>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</si>
  <si>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</si>
  <si>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</si>
  <si>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</si>
  <si>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</si>
  <si>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</si>
  <si>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</si>
  <si>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</si>
  <si>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</si>
  <si>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</si>
  <si>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</si>
  <si>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</si>
  <si>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</si>
  <si>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</si>
  <si>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</si>
  <si>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</si>
  <si>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</si>
  <si>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</si>
  <si>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</si>
  <si>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</si>
  <si>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</si>
  <si>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</si>
  <si>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</si>
  <si>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</si>
  <si>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</si>
  <si>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</si>
  <si>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</si>
  <si>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</si>
  <si>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</si>
  <si>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</si>
  <si>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</si>
  <si>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</si>
  <si>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</si>
  <si>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</si>
  <si>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</si>
  <si>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</si>
  <si>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</si>
  <si>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</si>
  <si>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</si>
  <si>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</si>
  <si>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</si>
  <si>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</si>
  <si>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</si>
  <si>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</si>
  <si>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</si>
  <si>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</si>
  <si>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</si>
  <si>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</si>
  <si>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</si>
  <si>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</si>
  <si>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</si>
  <si>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</si>
  <si>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</si>
  <si>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</si>
  <si>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</si>
  <si>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</si>
  <si>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</si>
  <si>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</si>
  <si>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</si>
  <si>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</si>
  <si>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</si>
  <si>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</si>
  <si>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</si>
  <si>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</si>
  <si>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</si>
  <si>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</si>
  <si>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</si>
  <si>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</si>
  <si>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</si>
  <si>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</si>
  <si>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</si>
  <si>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</si>
  <si>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</si>
  <si>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</si>
  <si>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</si>
  <si>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</si>
  <si>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</si>
  <si>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</si>
  <si>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</si>
  <si>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</si>
  <si>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</si>
  <si>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</si>
  <si>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</si>
  <si>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</si>
  <si>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</si>
  <si>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</si>
  <si>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</si>
  <si>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</si>
  <si>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</si>
  <si>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</si>
  <si>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</si>
  <si>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</si>
  <si>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</si>
  <si>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</si>
  <si>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</si>
  <si>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</si>
  <si>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</si>
  <si>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</si>
  <si>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</si>
  <si>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</si>
  <si>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</si>
  <si>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</si>
  <si>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</si>
  <si>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</si>
  <si>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</si>
  <si>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</si>
  <si>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</si>
  <si>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</si>
  <si>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</si>
  <si>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</si>
  <si>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</si>
  <si>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</si>
  <si>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</si>
  <si>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</si>
  <si>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</si>
  <si>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</si>
  <si>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</si>
  <si>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</si>
  <si>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</si>
  <si>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</si>
  <si>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</si>
  <si>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</si>
  <si>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</si>
  <si>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</si>
  <si>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</si>
  <si>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</si>
  <si>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</si>
  <si>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</si>
  <si>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</si>
  <si>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</si>
  <si>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</si>
  <si>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</si>
  <si>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</si>
  <si>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</si>
  <si>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</si>
  <si>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</si>
  <si>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</si>
  <si>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</si>
  <si>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</si>
  <si>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</si>
  <si>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</si>
  <si>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</si>
  <si>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</si>
  <si>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</si>
  <si>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</si>
  <si>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</si>
  <si>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</si>
  <si>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</si>
  <si>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</si>
  <si>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</si>
  <si>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</si>
  <si>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</si>
  <si>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</si>
  <si>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</si>
  <si>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</si>
  <si>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</si>
  <si>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</si>
  <si>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</si>
  <si>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</si>
  <si>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</si>
  <si>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</si>
  <si>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</si>
  <si>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</si>
  <si>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</si>
  <si>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</si>
  <si>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</si>
  <si>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</si>
  <si>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</si>
  <si>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</si>
  <si>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</si>
  <si>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</si>
  <si>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</si>
  <si>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</si>
  <si>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</si>
  <si>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</si>
  <si>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</si>
  <si>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</si>
  <si>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</si>
  <si>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</si>
  <si>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</si>
  <si>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</si>
  <si>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</si>
  <si>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</si>
  <si>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</si>
  <si>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</si>
  <si>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</si>
  <si>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</si>
  <si>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</si>
  <si>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</si>
  <si>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</si>
  <si>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</si>
  <si>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</si>
  <si>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</si>
  <si>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</si>
  <si>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</si>
  <si>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</si>
  <si>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</si>
  <si>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</si>
  <si>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</si>
  <si>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</si>
  <si>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</si>
  <si>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</si>
  <si>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</si>
  <si>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</si>
  <si>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</si>
  <si>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</si>
  <si>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</si>
  <si>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</si>
  <si>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</si>
  <si>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</si>
  <si>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</si>
  <si>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</si>
  <si>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</si>
  <si>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</si>
  <si>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</si>
  <si>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</si>
  <si>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</si>
  <si>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</si>
  <si>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</si>
  <si>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</si>
  <si>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</si>
  <si>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</si>
  <si>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</si>
  <si>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</si>
  <si>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</si>
  <si>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</si>
  <si>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</si>
  <si>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</si>
  <si>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</si>
  <si>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</si>
  <si>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</si>
  <si>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</si>
  <si>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</si>
  <si>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</si>
  <si>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</si>
  <si>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</si>
  <si>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</si>
  <si>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</si>
  <si>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</si>
  <si>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</si>
  <si>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</si>
  <si>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</si>
  <si>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</si>
  <si>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</si>
  <si>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</si>
  <si>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</si>
  <si>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</si>
  <si>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</si>
  <si>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</si>
  <si>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</si>
  <si>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</si>
  <si>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</si>
  <si>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</si>
  <si>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</si>
  <si>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</si>
  <si>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</si>
  <si>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</si>
  <si>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</si>
  <si>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</si>
  <si>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</si>
  <si>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</si>
  <si>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</si>
  <si>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</si>
  <si>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</si>
  <si>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</si>
  <si>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</si>
  <si>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</si>
  <si>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</si>
  <si>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</si>
  <si>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</si>
  <si>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</si>
  <si>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</si>
  <si>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</si>
  <si>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</si>
  <si>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</si>
  <si>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</si>
  <si>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</si>
  <si>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</si>
  <si>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</si>
  <si>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</si>
  <si>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</si>
  <si>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</si>
  <si>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</si>
  <si>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</si>
  <si>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</si>
  <si>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</si>
  <si>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</si>
  <si>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</si>
  <si>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</si>
  <si>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</si>
  <si>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</si>
  <si>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</si>
  <si>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</si>
  <si>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</si>
  <si>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</si>
  <si>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</si>
  <si>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</si>
  <si>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</si>
  <si>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</si>
  <si>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</si>
  <si>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</si>
  <si>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</si>
  <si>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</si>
  <si>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</si>
  <si>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</si>
  <si>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</si>
  <si>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</si>
  <si>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</si>
  <si>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</si>
  <si>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</si>
  <si>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</si>
  <si>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</si>
  <si>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</si>
  <si>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</si>
  <si>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</si>
  <si>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</si>
  <si>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</si>
  <si>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</si>
  <si>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</si>
  <si>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</si>
  <si>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</si>
  <si>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</si>
  <si>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</si>
  <si>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</si>
  <si>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</si>
  <si>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</si>
  <si>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</si>
  <si>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</si>
  <si>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</si>
  <si>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</si>
  <si>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</si>
  <si>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</si>
  <si>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</si>
  <si>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</si>
  <si>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</si>
  <si>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</si>
  <si>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</si>
  <si>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</si>
  <si>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</si>
  <si>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</si>
  <si>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</si>
  <si>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</si>
  <si>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</si>
  <si>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</si>
  <si>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</si>
  <si>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</si>
  <si>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</si>
  <si>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</si>
  <si>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</si>
  <si>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</si>
  <si>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</si>
  <si>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</si>
  <si>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</si>
  <si>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</si>
  <si>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</si>
  <si>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</si>
  <si>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</si>
  <si>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</si>
  <si>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</si>
  <si>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</si>
  <si>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</si>
  <si>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</si>
  <si>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</si>
  <si>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</si>
  <si>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</si>
  <si>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</si>
  <si>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</si>
  <si>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</si>
  <si>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</si>
  <si>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</si>
  <si>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</si>
  <si>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</si>
  <si>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</si>
  <si>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</si>
  <si>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</si>
  <si>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</si>
  <si>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</si>
  <si>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</si>
  <si>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</si>
  <si>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</si>
  <si>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</si>
  <si>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</si>
  <si>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</si>
  <si>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</si>
  <si>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</si>
  <si>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</si>
  <si>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</si>
  <si>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</si>
  <si>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</si>
  <si>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</si>
  <si>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</si>
  <si>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</si>
  <si>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</si>
  <si>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</si>
  <si>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</si>
  <si>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</si>
  <si>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</si>
  <si>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</si>
  <si>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</si>
  <si>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</si>
  <si>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</si>
  <si>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</si>
  <si>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</si>
  <si>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</si>
  <si>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</si>
  <si>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</si>
  <si>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</si>
  <si>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</si>
  <si>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</si>
  <si>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</si>
  <si>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</si>
  <si>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</si>
  <si>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</si>
  <si>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</si>
  <si>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</si>
  <si>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</si>
  <si>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</si>
  <si>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</si>
  <si>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</si>
  <si>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</si>
  <si>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</si>
  <si>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</si>
  <si>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</si>
  <si>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</si>
  <si>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</si>
  <si>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</si>
  <si>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</si>
  <si>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</si>
  <si>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</si>
  <si>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</si>
  <si>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</si>
  <si>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</si>
  <si>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</si>
  <si>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</si>
  <si>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</si>
  <si>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</si>
  <si>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</si>
  <si>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</si>
  <si>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</si>
  <si>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</si>
  <si>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</si>
  <si>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</si>
  <si>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</si>
  <si>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</si>
  <si>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</si>
  <si>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</si>
  <si>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</si>
  <si>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</si>
  <si>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</si>
  <si>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</si>
  <si>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</si>
  <si>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</si>
  <si>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</si>
  <si>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</si>
  <si>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</si>
  <si>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</si>
  <si>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</si>
  <si>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</si>
  <si>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</si>
  <si>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</si>
  <si>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</si>
  <si>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</si>
  <si>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</si>
  <si>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</si>
  <si>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</si>
  <si>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</si>
  <si>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</si>
  <si>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</si>
  <si>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</si>
  <si>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</si>
  <si>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</si>
  <si>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</si>
  <si>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</si>
  <si>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</si>
  <si>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</si>
  <si>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</si>
  <si>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</si>
  <si>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</si>
  <si>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</si>
  <si>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</si>
  <si>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</si>
  <si>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</si>
  <si>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</si>
  <si>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</si>
  <si>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</si>
  <si>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</si>
  <si>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</si>
  <si>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</si>
  <si>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</si>
  <si>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</si>
  <si>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</si>
  <si>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</si>
  <si>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</si>
  <si>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</si>
  <si>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</si>
  <si>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</si>
  <si>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</si>
  <si>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</si>
  <si>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</si>
  <si>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</si>
  <si>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</si>
  <si>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</si>
  <si>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</si>
  <si>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</si>
  <si>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</si>
  <si>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</si>
  <si>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</si>
  <si>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</si>
  <si>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</si>
  <si>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</si>
  <si>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</si>
  <si>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</si>
  <si>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</si>
  <si>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</si>
  <si>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</si>
  <si>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</si>
  <si>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</si>
  <si>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</si>
  <si>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</si>
  <si>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</si>
  <si>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</si>
  <si>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</si>
  <si>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</si>
  <si>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</si>
  <si>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</si>
  <si>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</si>
  <si>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</si>
  <si>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</si>
  <si>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</si>
  <si>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</si>
  <si>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</si>
  <si>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</si>
  <si>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</si>
  <si>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</si>
  <si>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</si>
  <si>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</si>
  <si>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</si>
  <si>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</si>
  <si>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</si>
  <si>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</si>
  <si>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</si>
  <si>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</si>
  <si>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</si>
  <si>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</si>
  <si>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</si>
  <si>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</si>
  <si>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</si>
  <si>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</si>
  <si>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</si>
  <si>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</si>
  <si>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</si>
  <si>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</si>
  <si>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</si>
  <si>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</si>
  <si>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</si>
  <si>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</si>
  <si>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</si>
  <si>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</si>
  <si>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</si>
  <si>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</si>
  <si>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</si>
  <si>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</si>
  <si>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</si>
  <si>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</si>
  <si>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</si>
  <si>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</si>
  <si>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</si>
  <si>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</si>
  <si>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</si>
  <si>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</si>
  <si>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</si>
  <si>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</si>
  <si>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</si>
  <si>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</si>
  <si>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</si>
  <si>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</si>
  <si>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</si>
  <si>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</si>
  <si>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</si>
  <si>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</si>
  <si>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</si>
  <si>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</si>
  <si>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</si>
  <si>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</si>
  <si>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</si>
  <si>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</si>
  <si>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</si>
  <si>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</si>
  <si>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</si>
  <si>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</si>
  <si>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</si>
  <si>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</si>
  <si>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</si>
  <si>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</si>
  <si>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</si>
  <si>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</si>
  <si>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</si>
  <si>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</si>
  <si>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</si>
  <si>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</si>
  <si>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</si>
  <si>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</si>
  <si>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</si>
  <si>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</si>
  <si>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</si>
  <si>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</si>
  <si>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</si>
  <si>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</si>
  <si>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</si>
  <si>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</si>
  <si>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</si>
  <si>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</si>
  <si>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</si>
  <si>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</si>
  <si>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</si>
  <si>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</si>
  <si>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</si>
  <si>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</si>
  <si>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</si>
  <si>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</si>
  <si>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</si>
  <si>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</si>
  <si>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</si>
  <si>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</si>
  <si>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</si>
  <si>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</si>
  <si>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</si>
  <si>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</si>
  <si>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</si>
  <si>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</si>
  <si>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</si>
  <si>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</si>
  <si>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</si>
  <si>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</si>
  <si>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</si>
  <si>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</si>
  <si>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</si>
  <si>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</si>
  <si>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</si>
  <si>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</si>
  <si>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</si>
  <si>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</si>
  <si>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</si>
  <si>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</si>
  <si>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</si>
  <si>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</si>
  <si>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</si>
  <si>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</si>
  <si>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</si>
  <si>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</si>
  <si>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</si>
  <si>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</si>
  <si>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</si>
  <si>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</si>
  <si>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</si>
  <si>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</si>
  <si>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</si>
  <si>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</si>
  <si>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</si>
  <si>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</si>
  <si>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</si>
  <si>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</si>
  <si>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</si>
  <si>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</si>
  <si>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</si>
  <si>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</si>
  <si>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</si>
  <si>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</si>
  <si>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</si>
  <si>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</si>
  <si>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</si>
  <si>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</si>
  <si>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</si>
  <si>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</si>
  <si>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</si>
  <si>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</si>
  <si>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</si>
  <si>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</si>
  <si>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</si>
  <si>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</si>
  <si>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</si>
  <si>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</si>
  <si>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</si>
  <si>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</si>
  <si>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</si>
  <si>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</si>
  <si>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</si>
  <si>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</si>
  <si>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</si>
  <si>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</si>
  <si>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</si>
  <si>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</si>
  <si>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</si>
  <si>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</si>
  <si>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</si>
  <si>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</si>
  <si>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</si>
  <si>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</si>
  <si>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</si>
  <si>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</si>
  <si>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</si>
  <si>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</si>
  <si>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</si>
  <si>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</si>
  <si>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</si>
  <si>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</si>
  <si>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</si>
  <si>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</si>
  <si>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</si>
  <si>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</si>
  <si>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</si>
  <si>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</si>
  <si>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</si>
  <si>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</si>
  <si>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</si>
  <si>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</si>
  <si>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</si>
  <si>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</si>
  <si>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</si>
  <si>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</si>
  <si>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</si>
  <si>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</si>
  <si>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</si>
  <si>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</si>
  <si>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</si>
  <si>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</si>
  <si>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</si>
  <si>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</si>
  <si>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</si>
  <si>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</si>
  <si>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</si>
  <si>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</si>
  <si>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</si>
  <si>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</si>
  <si>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</si>
  <si>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</si>
  <si>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</si>
  <si>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</si>
  <si>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</si>
  <si>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</si>
  <si>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</si>
  <si>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</si>
  <si>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</si>
  <si>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</si>
  <si>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</si>
  <si>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</si>
  <si>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</si>
  <si>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</si>
  <si>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</si>
  <si>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</si>
  <si>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</si>
  <si>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</si>
  <si>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</si>
  <si>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</si>
  <si>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</si>
  <si>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</si>
  <si>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</si>
  <si>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</si>
  <si>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</si>
  <si>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</si>
  <si>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</si>
  <si>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</si>
  <si>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</si>
  <si>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</si>
  <si>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</si>
  <si>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</si>
  <si>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</si>
  <si>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</si>
  <si>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</si>
  <si>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</si>
  <si>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</si>
  <si>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</si>
  <si>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</si>
  <si>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</si>
  <si>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</si>
  <si>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</si>
  <si>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</si>
  <si>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</si>
  <si>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</si>
  <si>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</si>
  <si>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</si>
  <si>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</si>
  <si>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</si>
  <si>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</si>
  <si>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</si>
  <si>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</si>
  <si>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</si>
  <si>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</si>
  <si>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</si>
  <si>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</si>
  <si>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</si>
  <si>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</si>
  <si>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</si>
  <si>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</si>
  <si>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</si>
  <si>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</si>
  <si>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</si>
  <si>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</si>
  <si>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</si>
  <si>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</si>
  <si>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</si>
  <si>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</si>
  <si>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</si>
  <si>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</si>
  <si>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</si>
  <si>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</si>
  <si>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</si>
  <si>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</si>
  <si>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</si>
  <si>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</si>
  <si>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</si>
  <si>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</si>
  <si>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</si>
  <si>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</si>
  <si>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</si>
  <si>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</si>
  <si>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</si>
  <si>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</si>
  <si>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</si>
  <si>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</si>
  <si>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</si>
  <si>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</si>
  <si>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</si>
  <si>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</si>
  <si>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</si>
  <si>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</si>
  <si>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</si>
  <si>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</si>
  <si>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</si>
  <si>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</si>
  <si>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</si>
  <si>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</si>
  <si>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</si>
  <si>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</si>
  <si>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</si>
  <si>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</si>
  <si>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</si>
  <si>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</si>
  <si>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</si>
  <si>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</si>
  <si>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</si>
  <si>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</si>
  <si>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</si>
  <si>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</si>
  <si>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</si>
  <si>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</si>
  <si>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</si>
  <si>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</si>
  <si>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</si>
  <si>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</si>
  <si>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</si>
  <si>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</si>
  <si>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</si>
  <si>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</si>
  <si>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</si>
  <si>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</si>
  <si>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</si>
  <si>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</si>
  <si>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</si>
  <si>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</si>
  <si>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</si>
  <si>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</si>
  <si>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</si>
  <si>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</si>
  <si>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</si>
  <si>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</si>
  <si>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</si>
  <si>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</si>
  <si>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</si>
  <si>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</si>
  <si>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</si>
  <si>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</si>
  <si>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</si>
  <si>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</si>
  <si>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</si>
  <si>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</si>
  <si>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</si>
  <si>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</si>
  <si>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</si>
  <si>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</si>
  <si>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</si>
  <si>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</si>
  <si>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</si>
  <si>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</si>
  <si>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</si>
  <si>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</si>
  <si>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</si>
  <si>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</si>
  <si>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</si>
  <si>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</si>
  <si>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</si>
  <si>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</si>
  <si>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</si>
  <si>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</si>
  <si>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</si>
  <si>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</si>
  <si>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</si>
  <si>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</si>
  <si>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</si>
  <si>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</si>
  <si>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</si>
  <si>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</si>
  <si>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</si>
  <si>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</si>
  <si>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</si>
  <si>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</si>
  <si>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</si>
  <si>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</si>
  <si>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</si>
  <si>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</si>
  <si>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</si>
  <si>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</si>
  <si>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</si>
  <si>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</si>
  <si>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</si>
  <si>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</si>
  <si>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</si>
  <si>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</si>
  <si>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</si>
  <si>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</si>
  <si>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</si>
  <si>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</si>
  <si>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</si>
  <si>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</si>
  <si>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</si>
  <si>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</si>
  <si>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</si>
  <si>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</si>
  <si>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</si>
  <si>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</si>
  <si>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</si>
  <si>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</si>
  <si>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</si>
  <si>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</si>
  <si>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</si>
  <si>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</si>
  <si>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</si>
  <si>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</si>
  <si>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</si>
  <si>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</si>
  <si>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</si>
  <si>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</si>
  <si>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</si>
  <si>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</si>
  <si>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</si>
  <si>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</si>
  <si>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</si>
  <si>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</si>
  <si>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</si>
  <si>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</si>
  <si>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</si>
  <si>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</si>
  <si>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</si>
  <si>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</si>
  <si>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</si>
  <si>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</si>
  <si>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</si>
  <si>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</si>
  <si>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</si>
  <si>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</si>
  <si>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</si>
  <si>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</si>
  <si>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</si>
  <si>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</si>
  <si>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</si>
  <si>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</si>
  <si>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</si>
  <si>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</si>
  <si>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</si>
  <si>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</si>
  <si>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</si>
  <si>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</si>
  <si>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</si>
  <si>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</si>
  <si>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</si>
  <si>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</si>
  <si>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</si>
  <si>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</si>
  <si>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</si>
  <si>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</si>
  <si>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</si>
  <si>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</si>
  <si>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</si>
  <si>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</si>
  <si>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</si>
  <si>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</si>
  <si>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</si>
  <si>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</si>
  <si>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</si>
  <si>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</si>
  <si>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</si>
  <si>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</si>
  <si>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</si>
  <si>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</si>
  <si>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</si>
  <si>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</si>
  <si>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</si>
  <si>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</si>
  <si>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</si>
  <si>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</si>
  <si>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</si>
  <si>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</si>
  <si>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</si>
  <si>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</si>
  <si>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</si>
  <si>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</si>
  <si>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</si>
  <si>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</si>
  <si>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</si>
  <si>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</si>
  <si>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</si>
  <si>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</si>
  <si>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</si>
  <si>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</si>
  <si>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</si>
  <si>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</si>
  <si>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</si>
  <si>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</si>
  <si>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</si>
  <si>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</si>
  <si>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</si>
  <si>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</si>
  <si>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</si>
  <si>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</si>
  <si>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</si>
  <si>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</si>
  <si>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</si>
  <si>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</si>
  <si>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</si>
  <si>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</si>
  <si>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</si>
  <si>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</si>
  <si>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</si>
  <si>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</si>
  <si>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</si>
  <si>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</si>
  <si>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</si>
  <si>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</si>
  <si>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</si>
  <si>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</si>
  <si>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</si>
  <si>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</si>
  <si>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</si>
  <si>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</si>
  <si>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</si>
  <si>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</si>
  <si>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</si>
  <si>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</si>
  <si>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</si>
  <si>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</si>
  <si>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</si>
  <si>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</si>
  <si>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</si>
  <si>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</si>
  <si>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</si>
  <si>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</si>
  <si>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</si>
  <si>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</si>
  <si>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</si>
  <si>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</si>
  <si>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</si>
  <si>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</si>
  <si>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</si>
  <si>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</si>
  <si>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</si>
  <si>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</si>
  <si>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</si>
  <si>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</si>
  <si>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</si>
  <si>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</si>
  <si>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</si>
  <si>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</si>
  <si>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</si>
  <si>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</si>
  <si>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</si>
  <si>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</si>
  <si>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</si>
  <si>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</si>
  <si>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</si>
  <si>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</si>
  <si>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</si>
  <si>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</si>
  <si>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</si>
  <si>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</si>
  <si>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</si>
  <si>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</si>
  <si>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</si>
  <si>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</si>
  <si>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</si>
  <si>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</si>
  <si>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</si>
  <si>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</si>
  <si>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</si>
  <si>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</si>
  <si>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</si>
  <si>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</si>
  <si>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</si>
  <si>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</si>
  <si>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</si>
  <si>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</si>
  <si>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</si>
  <si>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</si>
  <si>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</si>
  <si>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</si>
  <si>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</si>
  <si>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</si>
  <si>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</si>
  <si>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</si>
  <si>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</si>
  <si>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</si>
  <si>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</si>
  <si>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</si>
  <si>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</si>
  <si>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</si>
  <si>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</si>
  <si>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</si>
  <si>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</si>
  <si>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</si>
  <si>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</si>
  <si>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</si>
  <si>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</si>
  <si>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</si>
  <si>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</si>
  <si>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</si>
  <si>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</si>
  <si>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</si>
  <si>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</si>
  <si>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</si>
  <si>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</si>
  <si>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</si>
  <si>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</si>
  <si>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</si>
  <si>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</si>
  <si>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</si>
  <si>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</si>
  <si>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</si>
  <si>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</si>
  <si>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</si>
  <si>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</si>
  <si>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</si>
  <si>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</si>
  <si>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</si>
  <si>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</si>
  <si>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</si>
  <si>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</si>
  <si>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</si>
  <si>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</si>
  <si>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</si>
  <si>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</si>
  <si>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</si>
  <si>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</si>
  <si>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</si>
  <si>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</si>
  <si>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</si>
  <si>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</si>
  <si>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</si>
  <si>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</si>
  <si>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</si>
  <si>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</si>
  <si>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</si>
  <si>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</si>
  <si>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</si>
  <si>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</si>
  <si>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</si>
  <si>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</si>
  <si>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</si>
  <si>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</si>
  <si>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</si>
  <si>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</si>
  <si>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</si>
  <si>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</si>
  <si>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</si>
  <si>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</si>
  <si>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</si>
  <si>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</si>
  <si>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</si>
  <si>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</si>
  <si>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</si>
  <si>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</si>
  <si>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</si>
  <si>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</si>
  <si>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</si>
  <si>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</si>
  <si>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</si>
  <si>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</si>
  <si>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</si>
  <si>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</si>
  <si>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</si>
  <si>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</si>
  <si>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</si>
  <si>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</si>
  <si>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</si>
  <si>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</si>
  <si>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</si>
  <si>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</si>
  <si>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</si>
  <si>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</si>
  <si>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</si>
  <si>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</si>
  <si>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</si>
  <si>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</si>
  <si>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</si>
  <si>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</si>
  <si>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</si>
  <si>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</si>
  <si>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</si>
  <si>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</si>
  <si>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</si>
  <si>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</si>
  <si>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</si>
  <si>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</si>
  <si>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</si>
  <si>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</si>
  <si>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</si>
  <si>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</si>
  <si>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</si>
  <si>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</si>
  <si>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</si>
  <si>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</si>
  <si>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</si>
  <si>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</si>
  <si>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</si>
  <si>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</si>
  <si>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</si>
  <si>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</si>
  <si>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</si>
  <si>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</si>
  <si>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</si>
  <si>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</si>
  <si>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</si>
  <si>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</si>
  <si>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</si>
  <si>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</si>
  <si>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</si>
  <si>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</si>
  <si>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</si>
  <si>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</si>
  <si>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</si>
  <si>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</si>
  <si>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</si>
  <si>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</si>
  <si>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</si>
  <si>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</si>
  <si>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</si>
  <si>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</si>
  <si>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</si>
  <si>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</si>
  <si>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</si>
  <si>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</si>
  <si>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</si>
  <si>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</si>
  <si>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</si>
  <si>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</si>
  <si>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</si>
  <si>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</si>
  <si>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</si>
  <si>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</si>
  <si>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</si>
  <si>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</si>
  <si>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</si>
  <si>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</si>
  <si>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</si>
  <si>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</si>
  <si>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</si>
  <si>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</si>
  <si>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</si>
  <si>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</si>
  <si>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</si>
  <si>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</si>
  <si>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</si>
  <si>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</si>
  <si>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</si>
  <si>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</si>
  <si>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</si>
  <si>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</si>
  <si>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</si>
  <si>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</si>
  <si>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</si>
  <si>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</si>
  <si>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</si>
  <si>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</si>
  <si>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</si>
  <si>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</si>
  <si>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</si>
  <si>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</si>
  <si>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</si>
  <si>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</si>
  <si>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</si>
  <si>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</si>
  <si>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</si>
  <si>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</si>
  <si>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</si>
  <si>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</si>
  <si>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</si>
  <si>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</si>
  <si>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</si>
  <si>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</si>
  <si>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</si>
  <si>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</si>
  <si>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</si>
  <si>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</si>
  <si>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</si>
  <si>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</si>
  <si>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</si>
  <si>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</si>
  <si>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</si>
  <si>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</si>
  <si>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</si>
  <si>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</si>
  <si>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</si>
  <si>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</si>
  <si>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</si>
  <si>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</si>
  <si>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</si>
  <si>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</si>
  <si>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</si>
  <si>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</si>
  <si>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</si>
  <si>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</si>
  <si>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</si>
  <si>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</si>
  <si>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</si>
  <si>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</si>
  <si>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</si>
  <si>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</si>
  <si>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</si>
  <si>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</si>
  <si>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</si>
  <si>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</si>
  <si>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</si>
  <si>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</si>
  <si>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</si>
  <si>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</si>
  <si>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</si>
  <si>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</si>
  <si>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</si>
  <si>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</si>
  <si>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</si>
  <si>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</si>
  <si>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</si>
  <si>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</si>
  <si>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</si>
  <si>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</si>
  <si>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</si>
  <si>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</si>
  <si>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</si>
  <si>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</si>
  <si>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</si>
  <si>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</si>
  <si>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</si>
  <si>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</si>
  <si>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</si>
  <si>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</si>
  <si>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</si>
  <si>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</si>
  <si>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</si>
  <si>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</si>
  <si>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</si>
  <si>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</si>
  <si>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</si>
  <si>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</si>
  <si>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</si>
  <si>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</si>
  <si>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</si>
  <si>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</si>
  <si>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</si>
  <si>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</si>
  <si>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</si>
  <si>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</si>
  <si>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</si>
  <si>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</si>
  <si>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</si>
  <si>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</si>
  <si>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</si>
  <si>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</si>
  <si>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</si>
  <si>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</si>
  <si>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</si>
  <si>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</si>
  <si>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</si>
  <si>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</si>
  <si>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</si>
  <si>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</si>
  <si>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</si>
  <si>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</si>
  <si>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</si>
  <si>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</si>
  <si>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</si>
  <si>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</si>
  <si>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</si>
  <si>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</si>
  <si>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</si>
  <si>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</si>
  <si>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</si>
  <si>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</si>
  <si>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</si>
  <si>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</si>
  <si>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</si>
  <si>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</si>
  <si>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</si>
  <si>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</si>
  <si>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</si>
  <si>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</si>
  <si>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</si>
  <si>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</si>
  <si>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</si>
  <si>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</si>
  <si>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</si>
  <si>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</si>
  <si>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</si>
  <si>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</si>
  <si>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</si>
  <si>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</si>
  <si>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</si>
  <si>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</si>
  <si>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</si>
  <si>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</si>
  <si>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</si>
  <si>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</si>
  <si>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</si>
  <si>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</si>
  <si>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</si>
  <si>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</si>
  <si>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</si>
  <si>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</si>
  <si>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</si>
  <si>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</si>
  <si>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</si>
  <si>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</si>
  <si>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</si>
  <si>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</si>
  <si>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</si>
  <si>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</si>
  <si>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</si>
  <si>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</si>
  <si>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</si>
  <si>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</si>
  <si>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</si>
  <si>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</si>
  <si>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</si>
  <si>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</si>
  <si>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</si>
  <si>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</si>
  <si>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</si>
  <si>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</si>
  <si>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</si>
  <si>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</si>
  <si>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</si>
  <si>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</si>
  <si>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</si>
  <si>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</si>
  <si>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</si>
  <si>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</si>
  <si>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</si>
  <si>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</si>
  <si>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</si>
  <si>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</si>
  <si>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</si>
  <si>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</si>
  <si>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</si>
  <si>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</si>
  <si>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</si>
  <si>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</si>
  <si>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</si>
  <si>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</si>
  <si>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</si>
  <si>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</si>
  <si>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</si>
  <si>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</si>
  <si>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</si>
  <si>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</si>
  <si>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</si>
  <si>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</si>
  <si>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</si>
  <si>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</si>
  <si>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</si>
  <si>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</si>
  <si>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</si>
  <si>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</si>
  <si>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</si>
  <si>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</si>
  <si>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</si>
  <si>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</si>
  <si>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</si>
  <si>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</si>
  <si>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</si>
  <si>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</si>
  <si>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</si>
  <si>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</si>
  <si>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</si>
  <si>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</si>
  <si>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</si>
  <si>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</si>
  <si>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</si>
  <si>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</si>
  <si>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</si>
  <si>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</si>
  <si>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</si>
  <si>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</si>
  <si>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</si>
  <si>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</si>
  <si>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</si>
  <si>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</si>
  <si>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</si>
  <si>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</si>
  <si>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</si>
  <si>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</si>
  <si>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</si>
  <si>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</si>
  <si>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</si>
  <si>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</si>
  <si>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</si>
  <si>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</si>
  <si>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</si>
  <si>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</si>
  <si>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</si>
  <si>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</si>
  <si>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</si>
  <si>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</si>
  <si>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</si>
  <si>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</si>
  <si>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</si>
  <si>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</si>
  <si>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</si>
  <si>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</si>
  <si>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</si>
  <si>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</si>
  <si>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</si>
  <si>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</si>
  <si>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</si>
  <si>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</si>
  <si>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</si>
  <si>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</si>
  <si>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</si>
  <si>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</si>
  <si>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</si>
  <si>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</si>
  <si>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</si>
  <si>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</si>
  <si>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</si>
  <si>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</si>
  <si>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</si>
  <si>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</si>
  <si>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</si>
  <si>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</si>
  <si>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</si>
  <si>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</si>
  <si>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</si>
  <si>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</si>
  <si>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</si>
  <si>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</si>
  <si>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</si>
  <si>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</si>
  <si>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</si>
  <si>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</si>
  <si>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</si>
  <si>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</si>
  <si>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</si>
  <si>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</si>
  <si>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</si>
  <si>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</si>
  <si>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</si>
  <si>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</si>
  <si>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</si>
  <si>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</si>
  <si>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</si>
  <si>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</si>
  <si>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</si>
  <si>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</si>
  <si>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</si>
  <si>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</si>
  <si>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</si>
  <si>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</si>
  <si>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</si>
  <si>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</si>
  <si>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</si>
  <si>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</si>
  <si>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</si>
  <si>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</si>
  <si>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</si>
  <si>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</si>
  <si>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</si>
  <si>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</si>
  <si>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</si>
  <si>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</si>
  <si>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</si>
  <si>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</si>
  <si>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</si>
  <si>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</si>
  <si>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</si>
  <si>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</si>
  <si>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</si>
  <si>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</si>
  <si>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</si>
  <si>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</si>
  <si>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</si>
  <si>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</si>
  <si>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</si>
  <si>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</si>
  <si>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</si>
  <si>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</si>
  <si>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</si>
  <si>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</si>
  <si>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</si>
  <si>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</si>
  <si>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</si>
  <si>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</si>
  <si>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</si>
  <si>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</si>
  <si>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</si>
  <si>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</si>
  <si>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</si>
  <si>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</si>
  <si>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</si>
  <si>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</si>
  <si>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</si>
  <si>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</si>
  <si>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</si>
  <si>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</si>
  <si>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</si>
  <si>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</si>
  <si>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</si>
  <si>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</si>
  <si>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</si>
  <si>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</si>
  <si>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</si>
  <si>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</si>
  <si>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</si>
  <si>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</si>
  <si>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</si>
  <si>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</si>
  <si>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</si>
  <si>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</si>
  <si>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</si>
  <si>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</si>
  <si>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</si>
  <si>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</si>
  <si>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</si>
  <si>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</si>
  <si>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</si>
  <si>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</si>
  <si>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</si>
  <si>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</si>
  <si>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</si>
  <si>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</si>
  <si>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</si>
  <si>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</si>
  <si>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</si>
  <si>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</si>
  <si>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</si>
  <si>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</si>
  <si>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</si>
  <si>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</si>
  <si>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</si>
  <si>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</si>
  <si>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</si>
  <si>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</si>
  <si>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</si>
  <si>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</si>
  <si>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</si>
  <si>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</si>
  <si>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</si>
  <si>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</si>
  <si>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</si>
  <si>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</si>
  <si>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</si>
  <si>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</si>
  <si>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</si>
  <si>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</si>
  <si>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</si>
  <si>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</si>
  <si>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</si>
  <si>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</si>
  <si>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</si>
  <si>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</si>
  <si>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</si>
  <si>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</si>
  <si>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</si>
  <si>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</si>
  <si>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</si>
  <si>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</si>
  <si>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</si>
  <si>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</si>
  <si>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</si>
  <si>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</si>
  <si>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</si>
  <si>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</si>
  <si>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</si>
  <si>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</si>
  <si>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</si>
  <si>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</si>
  <si>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</si>
  <si>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</si>
  <si>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</si>
  <si>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</si>
  <si>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</si>
  <si>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</si>
  <si>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</si>
  <si>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</si>
  <si>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</si>
  <si>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</si>
  <si>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</si>
  <si>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</si>
  <si>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</si>
  <si>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</si>
  <si>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</si>
  <si>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</si>
  <si>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</si>
  <si>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</si>
  <si>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</si>
  <si>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</si>
  <si>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</si>
  <si>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</si>
  <si>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</si>
  <si>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</si>
  <si>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</si>
  <si>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</si>
  <si>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</si>
  <si>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</si>
  <si>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</si>
  <si>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</si>
  <si>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</si>
  <si>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</si>
  <si>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</si>
  <si>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</si>
  <si>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</si>
  <si>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</si>
  <si>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</si>
  <si>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</si>
  <si>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</si>
  <si>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</si>
  <si>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</si>
  <si>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</si>
  <si>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</si>
  <si>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</si>
  <si>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</si>
  <si>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</si>
  <si>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</si>
  <si>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</si>
  <si>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</si>
  <si>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</si>
  <si>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</si>
  <si>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</si>
  <si>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</si>
  <si>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</si>
  <si>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</si>
  <si>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</si>
  <si>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</si>
  <si>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</si>
  <si>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</si>
  <si>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</si>
  <si>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</si>
  <si>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</si>
  <si>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</si>
  <si>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</si>
  <si>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</si>
  <si>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</si>
  <si>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</si>
  <si>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</si>
  <si>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</si>
  <si>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284</t>
  </si>
  <si>
    <t>371</t>
  </si>
  <si>
    <t>099</t>
  </si>
  <si>
    <t>30/01/2013</t>
  </si>
  <si>
    <t>31/12/2013</t>
  </si>
  <si>
    <t>207</t>
  </si>
  <si>
    <t>28/04/2016</t>
  </si>
  <si>
    <t>31/07/2016</t>
  </si>
  <si>
    <t>206</t>
  </si>
  <si>
    <t>449</t>
  </si>
  <si>
    <t>01/07/2016</t>
  </si>
  <si>
    <t>31/10/2016</t>
  </si>
  <si>
    <t>INSTITUTO COLOMBIANO DEL BIENESTAR FAMILIAR</t>
  </si>
  <si>
    <t xml:space="preserve">Brindar atención a la primera infancia, niños y niñas menores de cinco (5) años, de familias en situación de vulnerabilidad económica, social, cultural, nutricional y psicoafectiva  a través de los Hogares Comunitarios de Bienestar de 0 a 5 años en las siguientes formas de atención: Familiares, Múltiples, Grupales y en la modalidad FAMI, de conformidad con los lineamientos, apoyar a las familias en desarrollo con mujeres gestantes, madres lactantes y niñas y niños menores de 2 años en situación de vulnerabilidad económica, social, cultural, nutricional, psicoafectiva y social. </t>
  </si>
  <si>
    <t>Brindar atención a la primera infancia, niños y niñas menores de cinco (5) años, de familias en situación de vulnerabilidad económica, social, cultural, nutricional y psicoafectiva  a través de los Hogares Comunitarios de Bienestar de 0 a 5 años en las siguientes formas de atención: Familiares, Múltiples, Grupales y en la modalidad FAMI, de conformidad con los lineamientos, apoyar a las familias en desarrollo con mujeres gestantes, madres lactantes y niñas y niños menores de 2 años en situación de vulnerabilidad económica, social, cultural, nutricional, psicoafectiva y social.</t>
  </si>
  <si>
    <t>Brindar atención a la primera infancia, niños y niñas menores de cinco (5) años, de familias en situación de vulnerabilidad a través de los Hogares Comunitarios de Bienestar en las siguientes formas de atención: Familiares, Múltiples, Grupales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</si>
  <si>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</si>
  <si>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Atender a la primera infancia en el marco de la política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 y hogares comunitarios integrales.</t>
  </si>
  <si>
    <t xml:space="preserve">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 </t>
  </si>
  <si>
    <t>790</t>
  </si>
  <si>
    <t>1/11/2016</t>
  </si>
  <si>
    <t>31/07/2018</t>
  </si>
  <si>
    <t>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</si>
  <si>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285</t>
  </si>
  <si>
    <t>1/08/2018</t>
  </si>
  <si>
    <t>15/12/2018</t>
  </si>
  <si>
    <t>CORSOAMIT</t>
  </si>
  <si>
    <t xml:space="preserve">MARIA DEL CARMEN MANGA MONSALVO </t>
  </si>
  <si>
    <t>MARIA DEL CARMEN MANGA MONSALVO</t>
  </si>
  <si>
    <t>CARRERA 14 #41-23</t>
  </si>
  <si>
    <t>CORPORACIONCORSOLUZ20@HOTMAIL.COM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</si>
  <si>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</si>
  <si>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457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</si>
  <si>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</si>
  <si>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ANA JUDITH AYOLA ARISMENDI </t>
  </si>
  <si>
    <t>CARRERA 47 # 102-170</t>
  </si>
  <si>
    <t>3013196429</t>
  </si>
  <si>
    <t>INFO@ASOAMIT.ORG</t>
  </si>
  <si>
    <t xml:space="preserve">INSTITUTO  COLOMBIANO DE BIENESTAR FAMILIAR </t>
  </si>
  <si>
    <t>331</t>
  </si>
  <si>
    <t>332</t>
  </si>
  <si>
    <t>333</t>
  </si>
  <si>
    <t>Prestar el servicio hogares infantiles -HI-, de conformidad con el manual operativo de la modalidad institucional y las directrices establecidas por el icbf, en la armonia con la politica de estado para el desarrollo integral de la primera infancia de cero a siempre</t>
  </si>
  <si>
    <t>142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</si>
  <si>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</si>
  <si>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2021-8-10000152</t>
  </si>
  <si>
    <t>3013192326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</si>
</sst>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85" zoomScale="93" zoomScaleNormal="69" zoomScaleSheetLayoutView="40" zoomScalePageLayoutView="40" workbookViewId="0">
      <selection activeCell="A197" sqref="A197:O197"/>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196" t="s">
        <v>2658</v>
      </c>
      <c r="D2" s="197"/>
      <c r="E2" s="197"/>
      <c r="F2" s="197"/>
      <c r="G2" s="197"/>
      <c r="H2" s="197"/>
      <c r="I2" s="197"/>
      <c r="J2" s="197"/>
      <c r="K2" s="197"/>
      <c r="L2" s="207" t="s">
        <v>2645</v>
      </c>
      <c r="M2" s="207"/>
      <c r="N2" s="213" t="s">
        <v>2646</v>
      </c>
      <c r="O2" s="214"/>
    </row>
    <row r="3" spans="1:20" ht="33" customHeight="1" x14ac:dyDescent="0.2">
      <c r="A3" s="9"/>
      <c r="B3" s="8"/>
      <c r="C3" s="198"/>
      <c r="D3" s="199"/>
      <c r="E3" s="199"/>
      <c r="F3" s="199"/>
      <c r="G3" s="199"/>
      <c r="H3" s="199"/>
      <c r="I3" s="199"/>
      <c r="J3" s="199"/>
      <c r="K3" s="199"/>
      <c r="L3" s="215" t="s">
        <v>1</v>
      </c>
      <c r="M3" s="215"/>
      <c r="N3" s="215" t="s">
        <v>2647</v>
      </c>
      <c r="O3" s="217"/>
    </row>
    <row r="4" spans="1:20" ht="24.75" customHeight="1" thickBot="1" x14ac:dyDescent="0.25">
      <c r="A4" s="10"/>
      <c r="B4" s="12"/>
      <c r="C4" s="200"/>
      <c r="D4" s="201"/>
      <c r="E4" s="201"/>
      <c r="F4" s="201"/>
      <c r="G4" s="201"/>
      <c r="H4" s="201"/>
      <c r="I4" s="201"/>
      <c r="J4" s="201"/>
      <c r="K4" s="201"/>
      <c r="L4" s="218" t="s">
        <v>0</v>
      </c>
      <c r="M4" s="218"/>
      <c r="N4" s="218"/>
      <c r="O4" s="219"/>
      <c r="P4" s="171">
        <f ca="1">NOW()</f>
        <v>44194.722657060185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25">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25">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6" t="s">
        <v>2726</v>
      </c>
      <c r="D15" s="35"/>
      <c r="E15" s="35"/>
      <c r="F15" s="5"/>
      <c r="G15" s="32" t="s">
        <v>1168</v>
      </c>
      <c r="H15" s="105" t="s">
        <v>163</v>
      </c>
      <c r="I15" s="32" t="s">
        <v>2629</v>
      </c>
      <c r="J15" s="110" t="s">
        <v>2637</v>
      </c>
      <c r="L15" s="202" t="s">
        <v>8</v>
      </c>
      <c r="M15" s="202"/>
      <c r="N15" s="183">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8"/>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
      <c r="A20" s="9"/>
      <c r="B20" s="111">
        <v>802022154</v>
      </c>
      <c r="C20" s="5"/>
      <c r="D20" s="74"/>
      <c r="E20" s="160" t="s">
        <v>2669</v>
      </c>
      <c r="F20" s="195" t="s">
        <v>2707</v>
      </c>
      <c r="G20" s="5"/>
      <c r="H20" s="212"/>
      <c r="I20" s="149" t="s">
        <v>163</v>
      </c>
      <c r="J20" s="150" t="s">
        <v>179</v>
      </c>
      <c r="K20" s="151">
        <v>1353968075</v>
      </c>
      <c r="L20" s="152"/>
      <c r="M20" s="152">
        <v>44561</v>
      </c>
      <c r="N20" s="135">
        <f>+(M20-L20)/30</f>
        <v>1485.3666666666666</v>
      </c>
      <c r="O20" s="138"/>
      <c r="U20" s="134"/>
      <c r="V20" s="107">
        <f ca="1">NOW()</f>
        <v>44194.722657060185</v>
      </c>
      <c r="W20" s="107">
        <f ca="1">NOW()</f>
        <v>44194.722657060185</v>
      </c>
    </row>
    <row r="21" spans="1:23" ht="30" customHeight="1" outlineLevel="1" x14ac:dyDescent="0.2">
      <c r="A21" s="9"/>
      <c r="B21" s="72"/>
      <c r="C21" s="5"/>
      <c r="D21" s="5"/>
      <c r="E21" s="5"/>
      <c r="F21" s="5"/>
      <c r="G21" s="5"/>
      <c r="H21" s="71"/>
      <c r="I21" s="149" t="s">
        <v>163</v>
      </c>
      <c r="J21" s="150" t="s">
        <v>173</v>
      </c>
      <c r="K21" s="151"/>
      <c r="L21" s="152"/>
      <c r="M21" s="152">
        <v>44561</v>
      </c>
      <c r="N21" s="135">
        <f t="shared" ref="N21:N35" si="0">+(M21-L21)/30</f>
        <v>1485.3666666666666</v>
      </c>
      <c r="O21" s="139"/>
    </row>
    <row r="22" spans="1:23" ht="30" customHeight="1" outlineLevel="1" x14ac:dyDescent="0.2">
      <c r="A22" s="9"/>
      <c r="B22" s="72"/>
      <c r="C22" s="5"/>
      <c r="D22" s="5"/>
      <c r="E22" s="5"/>
      <c r="F22" s="5"/>
      <c r="G22" s="5"/>
      <c r="H22" s="71"/>
      <c r="I22" s="149" t="s">
        <v>163</v>
      </c>
      <c r="J22" s="150" t="s">
        <v>168</v>
      </c>
      <c r="K22" s="151"/>
      <c r="L22" s="152"/>
      <c r="M22" s="152">
        <v>44561</v>
      </c>
      <c r="N22" s="136">
        <f t="shared" ref="N22:N33" si="1">+(M22-L22)/30</f>
        <v>1485.3666666666666</v>
      </c>
      <c r="O22" s="139"/>
    </row>
    <row r="23" spans="1:23" ht="30" customHeight="1" outlineLevel="1" x14ac:dyDescent="0.2">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
      <c r="A24" s="9"/>
      <c r="B24" s="103"/>
      <c r="C24" s="21"/>
      <c r="D24" s="21"/>
      <c r="E24" s="21"/>
      <c r="F24" s="5"/>
      <c r="G24" s="5"/>
      <c r="H24" s="71"/>
      <c r="I24" s="149"/>
      <c r="J24" s="150"/>
      <c r="K24" s="151"/>
      <c r="L24" s="152"/>
      <c r="M24" s="152"/>
      <c r="N24" s="136">
        <f t="shared" si="1"/>
        <v>0</v>
      </c>
      <c r="O24" s="139"/>
    </row>
    <row r="25" spans="1:23" ht="30" customHeight="1" outlineLevel="1" x14ac:dyDescent="0.2">
      <c r="A25" s="9"/>
      <c r="B25" s="103"/>
      <c r="C25" s="21"/>
      <c r="D25" s="21"/>
      <c r="E25" s="21"/>
      <c r="F25" s="5"/>
      <c r="G25" s="5"/>
      <c r="H25" s="71"/>
      <c r="I25" s="149"/>
      <c r="J25" s="150"/>
      <c r="K25" s="151"/>
      <c r="L25" s="152"/>
      <c r="M25" s="152"/>
      <c r="N25" s="136">
        <f t="shared" si="1"/>
        <v>0</v>
      </c>
      <c r="O25" s="139"/>
    </row>
    <row r="26" spans="1:23" ht="30" customHeight="1" outlineLevel="1" x14ac:dyDescent="0.2">
      <c r="A26" s="9"/>
      <c r="B26" s="103"/>
      <c r="C26" s="21"/>
      <c r="D26" s="21"/>
      <c r="E26" s="21"/>
      <c r="F26" s="5"/>
      <c r="G26" s="5"/>
      <c r="H26" s="71"/>
      <c r="I26" s="149"/>
      <c r="J26" s="150"/>
      <c r="K26" s="151"/>
      <c r="L26" s="152"/>
      <c r="M26" s="152"/>
      <c r="N26" s="136">
        <f t="shared" si="1"/>
        <v>0</v>
      </c>
      <c r="O26" s="139"/>
    </row>
    <row r="27" spans="1:23" ht="30" customHeight="1" outlineLevel="1" x14ac:dyDescent="0.2">
      <c r="A27" s="9"/>
      <c r="B27" s="103"/>
      <c r="C27" s="21"/>
      <c r="D27" s="21"/>
      <c r="E27" s="21"/>
      <c r="F27" s="5"/>
      <c r="G27" s="5"/>
      <c r="H27" s="71"/>
      <c r="I27" s="149"/>
      <c r="J27" s="150"/>
      <c r="K27" s="151"/>
      <c r="L27" s="152"/>
      <c r="M27" s="152"/>
      <c r="N27" s="136">
        <f t="shared" si="1"/>
        <v>0</v>
      </c>
      <c r="O27" s="139"/>
    </row>
    <row r="28" spans="1:23" ht="30" customHeight="1" outlineLevel="1" x14ac:dyDescent="0.2">
      <c r="A28" s="9"/>
      <c r="B28" s="103"/>
      <c r="C28" s="21"/>
      <c r="D28" s="21"/>
      <c r="E28" s="21"/>
      <c r="F28" s="5"/>
      <c r="G28" s="5"/>
      <c r="H28" s="71"/>
      <c r="I28" s="149"/>
      <c r="J28" s="150"/>
      <c r="K28" s="151"/>
      <c r="L28" s="152"/>
      <c r="M28" s="152"/>
      <c r="N28" s="136">
        <f t="shared" si="1"/>
        <v>0</v>
      </c>
      <c r="O28" s="139"/>
    </row>
    <row r="29" spans="1:23" ht="30" customHeight="1" outlineLevel="1" x14ac:dyDescent="0.2">
      <c r="A29" s="9"/>
      <c r="B29" s="72"/>
      <c r="C29" s="5"/>
      <c r="D29" s="5"/>
      <c r="E29" s="5"/>
      <c r="F29" s="5"/>
      <c r="G29" s="5"/>
      <c r="H29" s="71"/>
      <c r="I29" s="149"/>
      <c r="J29" s="150"/>
      <c r="K29" s="151"/>
      <c r="L29" s="152"/>
      <c r="M29" s="152"/>
      <c r="N29" s="136">
        <f t="shared" si="1"/>
        <v>0</v>
      </c>
      <c r="O29" s="139"/>
    </row>
    <row r="30" spans="1:23" ht="30" customHeight="1" outlineLevel="1" x14ac:dyDescent="0.2">
      <c r="A30" s="9"/>
      <c r="B30" s="72"/>
      <c r="C30" s="5"/>
      <c r="D30" s="5"/>
      <c r="E30" s="5"/>
      <c r="F30" s="5"/>
      <c r="G30" s="5"/>
      <c r="H30" s="71"/>
      <c r="I30" s="149"/>
      <c r="J30" s="150"/>
      <c r="K30" s="151"/>
      <c r="L30" s="152"/>
      <c r="M30" s="152"/>
      <c r="N30" s="136">
        <f t="shared" si="1"/>
        <v>0</v>
      </c>
      <c r="O30" s="139"/>
    </row>
    <row r="31" spans="1:23" ht="30" customHeight="1" outlineLevel="1" x14ac:dyDescent="0.2">
      <c r="A31" s="9"/>
      <c r="B31" s="72"/>
      <c r="C31" s="5"/>
      <c r="D31" s="5"/>
      <c r="E31" s="5"/>
      <c r="F31" s="5"/>
      <c r="G31" s="5"/>
      <c r="H31" s="71"/>
      <c r="I31" s="149"/>
      <c r="J31" s="150"/>
      <c r="K31" s="151"/>
      <c r="L31" s="152"/>
      <c r="M31" s="152"/>
      <c r="N31" s="136">
        <f t="shared" si="1"/>
        <v>0</v>
      </c>
      <c r="O31" s="139"/>
    </row>
    <row r="32" spans="1:23" ht="30" customHeight="1" outlineLevel="1" x14ac:dyDescent="0.2">
      <c r="A32" s="9"/>
      <c r="B32" s="72"/>
      <c r="C32" s="5"/>
      <c r="D32" s="5"/>
      <c r="E32" s="5"/>
      <c r="F32" s="5"/>
      <c r="G32" s="5"/>
      <c r="H32" s="71"/>
      <c r="I32" s="149"/>
      <c r="J32" s="150"/>
      <c r="K32" s="151"/>
      <c r="L32" s="152"/>
      <c r="M32" s="152"/>
      <c r="N32" s="136">
        <f t="shared" si="1"/>
        <v>0</v>
      </c>
      <c r="O32" s="139"/>
    </row>
    <row r="33" spans="1:16" ht="30" customHeight="1" outlineLevel="1" x14ac:dyDescent="0.2">
      <c r="A33" s="9"/>
      <c r="B33" s="72"/>
      <c r="C33" s="5"/>
      <c r="D33" s="5"/>
      <c r="E33" s="5"/>
      <c r="F33" s="5"/>
      <c r="G33" s="5"/>
      <c r="H33" s="71"/>
      <c r="I33" s="149"/>
      <c r="J33" s="150"/>
      <c r="K33" s="151"/>
      <c r="L33" s="152"/>
      <c r="M33" s="152"/>
      <c r="N33" s="136">
        <f t="shared" si="1"/>
        <v>0</v>
      </c>
      <c r="O33" s="139"/>
    </row>
    <row r="34" spans="1:16" ht="30" customHeight="1" outlineLevel="1" x14ac:dyDescent="0.2">
      <c r="A34" s="9"/>
      <c r="B34" s="72"/>
      <c r="C34" s="5"/>
      <c r="D34" s="5"/>
      <c r="E34" s="5"/>
      <c r="F34" s="5"/>
      <c r="G34" s="5"/>
      <c r="H34" s="71"/>
      <c r="I34" s="149"/>
      <c r="J34" s="150"/>
      <c r="K34" s="151"/>
      <c r="L34" s="152"/>
      <c r="M34" s="152"/>
      <c r="N34" s="136">
        <f t="shared" si="0"/>
        <v>0</v>
      </c>
      <c r="O34" s="139"/>
    </row>
    <row r="35" spans="1:16" ht="30" customHeight="1" outlineLevel="1" x14ac:dyDescent="0.2">
      <c r="A35" s="9"/>
      <c r="B35" s="72"/>
      <c r="C35" s="5"/>
      <c r="D35" s="5"/>
      <c r="E35" s="5"/>
      <c r="F35" s="5"/>
      <c r="G35" s="5"/>
      <c r="H35" s="71"/>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9"/>
      <c r="I37" s="130"/>
      <c r="J37" s="130"/>
      <c r="K37" s="130"/>
      <c r="L37" s="130"/>
      <c r="M37" s="130"/>
      <c r="N37" s="130"/>
      <c r="O37" s="131"/>
    </row>
    <row r="38" spans="1:16" ht="21" customHeight="1" x14ac:dyDescent="0.2">
      <c r="A38" s="9"/>
      <c r="B38" s="206" t="str">
        <f>VLOOKUP(B20,EAS!A2:B1439,2,0)</f>
        <v>CORPORACION SOCIAL LUZ Y ESPERANZA</v>
      </c>
      <c r="C38" s="206"/>
      <c r="D38" s="206"/>
      <c r="E38" s="206"/>
      <c r="F38" s="206"/>
      <c r="G38" s="5"/>
      <c r="H38" s="132"/>
      <c r="I38" s="216" t="s">
        <v>7</v>
      </c>
      <c r="J38" s="216"/>
      <c r="K38" s="216"/>
      <c r="L38" s="216"/>
      <c r="M38" s="216"/>
      <c r="N38" s="216"/>
      <c r="O38" s="133"/>
    </row>
    <row r="39" spans="1:16" ht="43" customHeight="1" thickBot="1" x14ac:dyDescent="0.25">
      <c r="A39" s="10"/>
      <c r="B39" s="11"/>
      <c r="C39" s="11"/>
      <c r="D39" s="11"/>
      <c r="E39" s="11"/>
      <c r="F39" s="11"/>
      <c r="G39" s="11"/>
      <c r="H39" s="10"/>
      <c r="I39" s="266" t="s">
        <v>2712</v>
      </c>
      <c r="J39" s="266"/>
      <c r="K39" s="266"/>
      <c r="L39" s="266"/>
      <c r="M39" s="266"/>
      <c r="N39" s="266"/>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8"/>
      <c r="P41" s="78"/>
    </row>
    <row r="42" spans="1:16" ht="8.25" customHeight="1" thickBot="1" x14ac:dyDescent="0.25"/>
    <row r="43" spans="1:16" s="19" customFormat="1" ht="31.5" customHeight="1" thickBot="1" x14ac:dyDescent="0.25">
      <c r="A43" s="268" t="s">
        <v>4</v>
      </c>
      <c r="B43" s="269"/>
      <c r="C43" s="269"/>
      <c r="D43" s="269"/>
      <c r="E43" s="269"/>
      <c r="F43" s="269"/>
      <c r="G43" s="269"/>
      <c r="H43" s="269"/>
      <c r="I43" s="269"/>
      <c r="J43" s="269"/>
      <c r="K43" s="269"/>
      <c r="L43" s="269"/>
      <c r="M43" s="269"/>
      <c r="N43" s="269"/>
      <c r="O43" s="270"/>
      <c r="P43" s="78"/>
    </row>
    <row r="44" spans="1:16" ht="15" customHeight="1" x14ac:dyDescent="0.2">
      <c r="A44" s="271" t="s">
        <v>2659</v>
      </c>
      <c r="B44" s="272"/>
      <c r="C44" s="272"/>
      <c r="D44" s="272"/>
      <c r="E44" s="272"/>
      <c r="F44" s="272"/>
      <c r="G44" s="272"/>
      <c r="H44" s="272"/>
      <c r="I44" s="272"/>
      <c r="J44" s="272"/>
      <c r="K44" s="272"/>
      <c r="L44" s="272"/>
      <c r="M44" s="272"/>
      <c r="N44" s="272"/>
      <c r="O44" s="273"/>
    </row>
    <row r="45" spans="1:16" x14ac:dyDescent="0.2">
      <c r="A45" s="274"/>
      <c r="B45" s="275"/>
      <c r="C45" s="275"/>
      <c r="D45" s="275"/>
      <c r="E45" s="275"/>
      <c r="F45" s="275"/>
      <c r="G45" s="275"/>
      <c r="H45" s="275"/>
      <c r="I45" s="275"/>
      <c r="J45" s="275"/>
      <c r="K45" s="275"/>
      <c r="L45" s="275"/>
      <c r="M45" s="275"/>
      <c r="N45" s="275"/>
      <c r="O45" s="276"/>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3">
        <v>1</v>
      </c>
      <c r="B48" s="112" t="s">
        <v>2693</v>
      </c>
      <c r="C48" s="113" t="s">
        <v>31</v>
      </c>
      <c r="D48" s="122" t="s">
        <v>2681</v>
      </c>
      <c r="E48" s="194">
        <v>40939</v>
      </c>
      <c r="F48" s="194">
        <v>41273</v>
      </c>
      <c r="G48" s="172">
        <f>IF(AND(E48&lt;&gt;"",F48&lt;&gt;""),((F48-E48)/30),"")</f>
        <v>11.133333333333333</v>
      </c>
      <c r="H48" s="115" t="s">
        <v>2694</v>
      </c>
      <c r="I48" s="114" t="s">
        <v>163</v>
      </c>
      <c r="J48" s="114" t="s">
        <v>179</v>
      </c>
      <c r="K48" s="117">
        <v>501801373</v>
      </c>
      <c r="L48" s="116" t="s">
        <v>1148</v>
      </c>
      <c r="M48" s="118">
        <v>1</v>
      </c>
      <c r="N48" s="116" t="s">
        <v>27</v>
      </c>
      <c r="O48" s="116" t="s">
        <v>1148</v>
      </c>
      <c r="P48" s="80"/>
    </row>
    <row r="49" spans="1:16" s="6" customFormat="1" ht="24.75" customHeight="1" x14ac:dyDescent="0.2">
      <c r="A49" s="143">
        <v>2</v>
      </c>
      <c r="B49" s="123" t="s">
        <v>2693</v>
      </c>
      <c r="C49" s="125" t="s">
        <v>31</v>
      </c>
      <c r="D49" s="122" t="s">
        <v>2681</v>
      </c>
      <c r="E49" s="194">
        <v>40939</v>
      </c>
      <c r="F49" s="194">
        <v>41273</v>
      </c>
      <c r="G49" s="172">
        <f t="shared" ref="G49:G107" si="2">IF(AND(E49&lt;&gt;"",F49&lt;&gt;""),((F49-E49)/30),"")</f>
        <v>11.133333333333333</v>
      </c>
      <c r="H49" s="115" t="s">
        <v>2695</v>
      </c>
      <c r="I49" s="114" t="s">
        <v>163</v>
      </c>
      <c r="J49" s="114" t="s">
        <v>173</v>
      </c>
      <c r="K49" s="117">
        <v>501801373</v>
      </c>
      <c r="L49" s="125" t="s">
        <v>1148</v>
      </c>
      <c r="M49" s="118">
        <v>1</v>
      </c>
      <c r="N49" s="125" t="s">
        <v>27</v>
      </c>
      <c r="O49" s="125" t="s">
        <v>1148</v>
      </c>
      <c r="P49" s="80"/>
    </row>
    <row r="50" spans="1:16" s="6" customFormat="1" ht="24.75" customHeight="1" x14ac:dyDescent="0.2">
      <c r="A50" s="143">
        <v>3</v>
      </c>
      <c r="B50" s="123" t="s">
        <v>2693</v>
      </c>
      <c r="C50" s="125" t="s">
        <v>31</v>
      </c>
      <c r="D50" s="122" t="s">
        <v>2682</v>
      </c>
      <c r="E50" s="194">
        <v>41091</v>
      </c>
      <c r="F50" s="194">
        <v>41274</v>
      </c>
      <c r="G50" s="172">
        <f t="shared" si="2"/>
        <v>6.1</v>
      </c>
      <c r="H50" s="120" t="s">
        <v>2696</v>
      </c>
      <c r="I50" s="114" t="s">
        <v>163</v>
      </c>
      <c r="J50" s="114" t="s">
        <v>179</v>
      </c>
      <c r="K50" s="117">
        <v>72652958</v>
      </c>
      <c r="L50" s="125" t="s">
        <v>1148</v>
      </c>
      <c r="M50" s="118">
        <v>1</v>
      </c>
      <c r="N50" s="125" t="s">
        <v>27</v>
      </c>
      <c r="O50" s="125" t="s">
        <v>1148</v>
      </c>
      <c r="P50" s="80"/>
    </row>
    <row r="51" spans="1:16" s="6" customFormat="1" ht="24.75" customHeight="1" outlineLevel="1" x14ac:dyDescent="0.2">
      <c r="A51" s="143">
        <v>4</v>
      </c>
      <c r="B51" s="123" t="s">
        <v>2693</v>
      </c>
      <c r="C51" s="125" t="s">
        <v>31</v>
      </c>
      <c r="D51" s="122" t="s">
        <v>2683</v>
      </c>
      <c r="E51" s="122" t="s">
        <v>2684</v>
      </c>
      <c r="F51" s="122" t="s">
        <v>2685</v>
      </c>
      <c r="G51" s="172">
        <f t="shared" si="2"/>
        <v>11.166666666666666</v>
      </c>
      <c r="H51" s="115" t="s">
        <v>2697</v>
      </c>
      <c r="I51" s="114" t="s">
        <v>163</v>
      </c>
      <c r="J51" s="114" t="s">
        <v>179</v>
      </c>
      <c r="K51" s="117">
        <v>829717536</v>
      </c>
      <c r="L51" s="125" t="s">
        <v>1148</v>
      </c>
      <c r="M51" s="118">
        <v>1</v>
      </c>
      <c r="N51" s="125" t="s">
        <v>27</v>
      </c>
      <c r="O51" s="125" t="s">
        <v>1148</v>
      </c>
      <c r="P51" s="80"/>
    </row>
    <row r="52" spans="1:16" s="7" customFormat="1" ht="24.75" customHeight="1" outlineLevel="1" x14ac:dyDescent="0.2">
      <c r="A52" s="144">
        <v>5</v>
      </c>
      <c r="B52" s="123" t="s">
        <v>2693</v>
      </c>
      <c r="C52" s="125" t="s">
        <v>31</v>
      </c>
      <c r="D52" s="122" t="s">
        <v>2683</v>
      </c>
      <c r="E52" s="122" t="s">
        <v>2684</v>
      </c>
      <c r="F52" s="122" t="s">
        <v>2685</v>
      </c>
      <c r="G52" s="172">
        <f t="shared" si="2"/>
        <v>11.166666666666666</v>
      </c>
      <c r="H52" s="120" t="s">
        <v>2697</v>
      </c>
      <c r="I52" s="114" t="s">
        <v>163</v>
      </c>
      <c r="J52" s="114" t="s">
        <v>173</v>
      </c>
      <c r="K52" s="117">
        <v>829717536</v>
      </c>
      <c r="L52" s="125" t="s">
        <v>1148</v>
      </c>
      <c r="M52" s="118">
        <v>1</v>
      </c>
      <c r="N52" s="125" t="s">
        <v>27</v>
      </c>
      <c r="O52" s="125" t="s">
        <v>1148</v>
      </c>
      <c r="P52" s="81"/>
    </row>
    <row r="53" spans="1:16" s="7" customFormat="1" ht="24.75" customHeight="1" outlineLevel="1" x14ac:dyDescent="0.2">
      <c r="A53" s="144">
        <v>6</v>
      </c>
      <c r="B53" s="123" t="s">
        <v>2693</v>
      </c>
      <c r="C53" s="125" t="s">
        <v>31</v>
      </c>
      <c r="D53" s="122" t="s">
        <v>2686</v>
      </c>
      <c r="E53" s="122" t="s">
        <v>2687</v>
      </c>
      <c r="F53" s="122" t="s">
        <v>2688</v>
      </c>
      <c r="G53" s="172">
        <f t="shared" si="2"/>
        <v>3.1333333333333333</v>
      </c>
      <c r="H53" s="120" t="s">
        <v>2697</v>
      </c>
      <c r="I53" s="114" t="s">
        <v>163</v>
      </c>
      <c r="J53" s="114" t="s">
        <v>173</v>
      </c>
      <c r="K53" s="117">
        <v>21953160</v>
      </c>
      <c r="L53" s="125" t="s">
        <v>1148</v>
      </c>
      <c r="M53" s="118">
        <v>1</v>
      </c>
      <c r="N53" s="125" t="s">
        <v>27</v>
      </c>
      <c r="O53" s="125" t="s">
        <v>1148</v>
      </c>
      <c r="P53" s="81"/>
    </row>
    <row r="54" spans="1:16" s="7" customFormat="1" ht="24.75" customHeight="1" outlineLevel="1" x14ac:dyDescent="0.2">
      <c r="A54" s="144">
        <v>7</v>
      </c>
      <c r="B54" s="123" t="s">
        <v>2693</v>
      </c>
      <c r="C54" s="125" t="s">
        <v>31</v>
      </c>
      <c r="D54" s="122" t="s">
        <v>2689</v>
      </c>
      <c r="E54" s="122" t="s">
        <v>2687</v>
      </c>
      <c r="F54" s="122" t="s">
        <v>2688</v>
      </c>
      <c r="G54" s="172">
        <f t="shared" si="2"/>
        <v>3.1333333333333333</v>
      </c>
      <c r="H54" s="115" t="s">
        <v>2697</v>
      </c>
      <c r="I54" s="114" t="s">
        <v>163</v>
      </c>
      <c r="J54" s="114" t="s">
        <v>168</v>
      </c>
      <c r="K54" s="119">
        <v>21550655</v>
      </c>
      <c r="L54" s="125" t="s">
        <v>1148</v>
      </c>
      <c r="M54" s="118">
        <v>1</v>
      </c>
      <c r="N54" s="125" t="s">
        <v>27</v>
      </c>
      <c r="O54" s="125" t="s">
        <v>1148</v>
      </c>
      <c r="P54" s="81"/>
    </row>
    <row r="55" spans="1:16" s="7" customFormat="1" ht="24.75" customHeight="1" outlineLevel="1" x14ac:dyDescent="0.2">
      <c r="A55" s="144">
        <v>8</v>
      </c>
      <c r="B55" s="123" t="s">
        <v>2693</v>
      </c>
      <c r="C55" s="125" t="s">
        <v>31</v>
      </c>
      <c r="D55" s="122" t="s">
        <v>2690</v>
      </c>
      <c r="E55" s="122" t="s">
        <v>2691</v>
      </c>
      <c r="F55" s="122" t="s">
        <v>2692</v>
      </c>
      <c r="G55" s="172">
        <f t="shared" si="2"/>
        <v>4.0666666666666664</v>
      </c>
      <c r="H55" s="115" t="s">
        <v>2698</v>
      </c>
      <c r="I55" s="114" t="s">
        <v>163</v>
      </c>
      <c r="J55" s="114" t="s">
        <v>168</v>
      </c>
      <c r="K55" s="119">
        <v>554103712</v>
      </c>
      <c r="L55" s="125" t="s">
        <v>1148</v>
      </c>
      <c r="M55" s="118">
        <v>1</v>
      </c>
      <c r="N55" s="125" t="s">
        <v>27</v>
      </c>
      <c r="O55" s="125" t="s">
        <v>26</v>
      </c>
      <c r="P55" s="81"/>
    </row>
    <row r="56" spans="1:16" s="7" customFormat="1" ht="24.75" customHeight="1" outlineLevel="1" x14ac:dyDescent="0.2">
      <c r="A56" s="144">
        <v>9</v>
      </c>
      <c r="B56" s="123" t="s">
        <v>2693</v>
      </c>
      <c r="C56" s="125" t="s">
        <v>31</v>
      </c>
      <c r="D56" s="122" t="s">
        <v>2690</v>
      </c>
      <c r="E56" s="122" t="s">
        <v>2691</v>
      </c>
      <c r="F56" s="122" t="s">
        <v>2692</v>
      </c>
      <c r="G56" s="172">
        <f t="shared" si="2"/>
        <v>4.0666666666666664</v>
      </c>
      <c r="H56" s="115" t="s">
        <v>2699</v>
      </c>
      <c r="I56" s="114" t="s">
        <v>163</v>
      </c>
      <c r="J56" s="114" t="s">
        <v>173</v>
      </c>
      <c r="K56" s="119">
        <v>554103712</v>
      </c>
      <c r="L56" s="125" t="s">
        <v>1148</v>
      </c>
      <c r="M56" s="118">
        <v>1</v>
      </c>
      <c r="N56" s="125" t="s">
        <v>27</v>
      </c>
      <c r="O56" s="125" t="s">
        <v>26</v>
      </c>
      <c r="P56" s="81"/>
    </row>
    <row r="57" spans="1:16" s="7" customFormat="1" ht="24.75" customHeight="1" outlineLevel="1" x14ac:dyDescent="0.2">
      <c r="A57" s="144">
        <v>10</v>
      </c>
      <c r="B57" s="123" t="s">
        <v>2693</v>
      </c>
      <c r="C57" s="65" t="s">
        <v>31</v>
      </c>
      <c r="D57" s="122" t="s">
        <v>2700</v>
      </c>
      <c r="E57" s="122" t="s">
        <v>2701</v>
      </c>
      <c r="F57" s="122" t="s">
        <v>2702</v>
      </c>
      <c r="G57" s="172">
        <f t="shared" si="2"/>
        <v>21.233333333333334</v>
      </c>
      <c r="H57" s="123" t="s">
        <v>2703</v>
      </c>
      <c r="I57" s="122" t="s">
        <v>163</v>
      </c>
      <c r="J57" s="122" t="s">
        <v>168</v>
      </c>
      <c r="K57" s="124">
        <v>3411259871</v>
      </c>
      <c r="L57" s="125" t="s">
        <v>1148</v>
      </c>
      <c r="M57" s="118">
        <v>1</v>
      </c>
      <c r="N57" s="125" t="s">
        <v>27</v>
      </c>
      <c r="O57" s="125" t="s">
        <v>1148</v>
      </c>
      <c r="P57" s="81"/>
    </row>
    <row r="58" spans="1:16" s="7" customFormat="1" ht="24.75" customHeight="1" outlineLevel="1" x14ac:dyDescent="0.2">
      <c r="A58" s="144">
        <v>11</v>
      </c>
      <c r="B58" s="123" t="s">
        <v>2693</v>
      </c>
      <c r="C58" s="125" t="s">
        <v>31</v>
      </c>
      <c r="D58" s="122" t="s">
        <v>2700</v>
      </c>
      <c r="E58" s="122" t="s">
        <v>2701</v>
      </c>
      <c r="F58" s="122" t="s">
        <v>2702</v>
      </c>
      <c r="G58" s="172">
        <f t="shared" si="2"/>
        <v>21.233333333333334</v>
      </c>
      <c r="H58" s="123" t="s">
        <v>2703</v>
      </c>
      <c r="I58" s="122" t="s">
        <v>163</v>
      </c>
      <c r="J58" s="122" t="s">
        <v>173</v>
      </c>
      <c r="K58" s="124">
        <v>3411259871</v>
      </c>
      <c r="L58" s="125" t="s">
        <v>1148</v>
      </c>
      <c r="M58" s="118">
        <v>1</v>
      </c>
      <c r="N58" s="125" t="s">
        <v>27</v>
      </c>
      <c r="O58" s="125" t="s">
        <v>1148</v>
      </c>
      <c r="P58" s="81"/>
    </row>
    <row r="59" spans="1:16" s="7" customFormat="1" ht="24.75" customHeight="1" outlineLevel="1" x14ac:dyDescent="0.2">
      <c r="A59" s="144">
        <v>12</v>
      </c>
      <c r="B59" s="123" t="s">
        <v>2693</v>
      </c>
      <c r="C59" s="125" t="s">
        <v>31</v>
      </c>
      <c r="D59" s="122" t="s">
        <v>2704</v>
      </c>
      <c r="E59" s="122" t="s">
        <v>2705</v>
      </c>
      <c r="F59" s="122" t="s">
        <v>2706</v>
      </c>
      <c r="G59" s="172">
        <f t="shared" si="2"/>
        <v>4.5333333333333332</v>
      </c>
      <c r="H59" s="123" t="s">
        <v>2703</v>
      </c>
      <c r="I59" s="122" t="s">
        <v>163</v>
      </c>
      <c r="J59" s="122" t="s">
        <v>168</v>
      </c>
      <c r="K59" s="124">
        <v>449228206</v>
      </c>
      <c r="L59" s="125" t="s">
        <v>1148</v>
      </c>
      <c r="M59" s="118">
        <v>1</v>
      </c>
      <c r="N59" s="125" t="s">
        <v>27</v>
      </c>
      <c r="O59" s="125" t="s">
        <v>1148</v>
      </c>
      <c r="P59" s="81"/>
    </row>
    <row r="60" spans="1:16" s="7" customFormat="1" ht="24.75" customHeight="1" outlineLevel="1" x14ac:dyDescent="0.2">
      <c r="A60" s="144">
        <v>13</v>
      </c>
      <c r="B60" s="123" t="s">
        <v>2693</v>
      </c>
      <c r="C60" s="125" t="s">
        <v>31</v>
      </c>
      <c r="D60" s="122" t="s">
        <v>2704</v>
      </c>
      <c r="E60" s="122" t="s">
        <v>2705</v>
      </c>
      <c r="F60" s="122" t="s">
        <v>2706</v>
      </c>
      <c r="G60" s="172">
        <f t="shared" si="2"/>
        <v>4.5333333333333332</v>
      </c>
      <c r="H60" s="123" t="s">
        <v>2703</v>
      </c>
      <c r="I60" s="122" t="s">
        <v>163</v>
      </c>
      <c r="J60" s="122" t="s">
        <v>173</v>
      </c>
      <c r="K60" s="124">
        <v>449228206</v>
      </c>
      <c r="L60" s="125" t="s">
        <v>1148</v>
      </c>
      <c r="M60" s="118">
        <v>1</v>
      </c>
      <c r="N60" s="125" t="s">
        <v>27</v>
      </c>
      <c r="O60" s="125" t="s">
        <v>1148</v>
      </c>
      <c r="P60" s="81"/>
    </row>
    <row r="61" spans="1:16" s="7" customFormat="1" ht="24.75" customHeight="1" outlineLevel="1" x14ac:dyDescent="0.2">
      <c r="A61" s="144">
        <v>14</v>
      </c>
      <c r="B61" s="64"/>
      <c r="C61" s="65"/>
      <c r="D61" s="63"/>
      <c r="E61" s="145"/>
      <c r="F61" s="145"/>
      <c r="G61" s="172" t="str">
        <f t="shared" si="2"/>
        <v/>
      </c>
      <c r="H61" s="64"/>
      <c r="I61" s="63"/>
      <c r="J61" s="63"/>
      <c r="K61" s="66"/>
      <c r="L61" s="125"/>
      <c r="M61" s="118"/>
      <c r="N61" s="125"/>
      <c r="O61" s="65"/>
      <c r="P61" s="81"/>
    </row>
    <row r="62" spans="1:16" s="7" customFormat="1" ht="24.75" customHeight="1" outlineLevel="1" x14ac:dyDescent="0.2">
      <c r="A62" s="144">
        <v>15</v>
      </c>
      <c r="B62" s="64"/>
      <c r="C62" s="65"/>
      <c r="D62" s="63"/>
      <c r="E62" s="145"/>
      <c r="F62" s="145"/>
      <c r="G62" s="172" t="str">
        <f t="shared" si="2"/>
        <v/>
      </c>
      <c r="H62" s="64"/>
      <c r="I62" s="63"/>
      <c r="J62" s="63"/>
      <c r="K62" s="66"/>
      <c r="L62" s="125"/>
      <c r="M62" s="118"/>
      <c r="N62" s="65"/>
      <c r="O62" s="65"/>
      <c r="P62" s="81"/>
    </row>
    <row r="63" spans="1:16" s="7" customFormat="1" ht="24.75" customHeight="1" outlineLevel="1" x14ac:dyDescent="0.2">
      <c r="A63" s="144">
        <v>16</v>
      </c>
      <c r="B63" s="64"/>
      <c r="C63" s="65"/>
      <c r="D63" s="63"/>
      <c r="E63" s="145"/>
      <c r="F63" s="145"/>
      <c r="G63" s="172" t="str">
        <f t="shared" si="2"/>
        <v/>
      </c>
      <c r="H63" s="64"/>
      <c r="I63" s="63"/>
      <c r="J63" s="63"/>
      <c r="K63" s="66"/>
      <c r="L63" s="125"/>
      <c r="M63" s="118"/>
      <c r="N63" s="65"/>
      <c r="O63" s="65"/>
      <c r="P63" s="81"/>
    </row>
    <row r="64" spans="1:16" s="7" customFormat="1" ht="24.75" customHeight="1" outlineLevel="1" x14ac:dyDescent="0.2">
      <c r="A64" s="144">
        <v>17</v>
      </c>
      <c r="B64" s="64"/>
      <c r="C64" s="65"/>
      <c r="D64" s="63"/>
      <c r="E64" s="145"/>
      <c r="F64" s="145"/>
      <c r="G64" s="172" t="str">
        <f t="shared" si="2"/>
        <v/>
      </c>
      <c r="H64" s="64"/>
      <c r="I64" s="63"/>
      <c r="J64" s="63"/>
      <c r="K64" s="66"/>
      <c r="L64" s="125"/>
      <c r="M64" s="118"/>
      <c r="N64" s="65"/>
      <c r="O64" s="65"/>
      <c r="P64" s="81"/>
    </row>
    <row r="65" spans="1:16" s="7" customFormat="1" ht="24.75" customHeight="1" outlineLevel="1" x14ac:dyDescent="0.2">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
      <c r="A68" s="143">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
      <c r="A69" s="143">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
      <c r="A70" s="143">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
      <c r="A71" s="143">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
      <c r="A82" s="144">
        <v>35</v>
      </c>
      <c r="B82" s="123"/>
      <c r="C82" s="125"/>
      <c r="D82" s="122"/>
      <c r="E82" s="145"/>
      <c r="F82" s="145"/>
      <c r="G82" s="172" t="str">
        <f t="shared" si="2"/>
        <v/>
      </c>
      <c r="H82" s="123"/>
      <c r="I82" s="122"/>
      <c r="J82" s="122"/>
      <c r="K82" s="124"/>
      <c r="L82" s="125"/>
      <c r="M82" s="118"/>
      <c r="N82" s="125"/>
      <c r="O82" s="125"/>
      <c r="P82" s="81"/>
    </row>
    <row r="83" spans="1:16" s="7" customFormat="1" ht="24.75" customHeight="1" outlineLevel="1" x14ac:dyDescent="0.2">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25">
      <c r="A107" s="144">
        <v>60</v>
      </c>
      <c r="B107" s="64"/>
      <c r="C107" s="65"/>
      <c r="D107" s="63"/>
      <c r="E107" s="145"/>
      <c r="F107" s="145"/>
      <c r="G107" s="172" t="str">
        <f t="shared" si="2"/>
        <v/>
      </c>
      <c r="H107" s="64"/>
      <c r="I107" s="63"/>
      <c r="J107" s="63"/>
      <c r="K107" s="66"/>
      <c r="L107" s="65"/>
      <c r="M107" s="67"/>
      <c r="N107" s="65"/>
      <c r="O107" s="65"/>
      <c r="P107" s="81"/>
    </row>
    <row r="108" spans="1:16" ht="29.5" customHeight="1" thickBot="1" x14ac:dyDescent="0.25">
      <c r="O108" s="185" t="str">
        <f>HYPERLINK("#Integrante_1!A1","INICIO")</f>
        <v>INICIO</v>
      </c>
    </row>
    <row r="109" spans="1:16" s="19" customFormat="1" ht="31.5" customHeight="1" thickBot="1" x14ac:dyDescent="0.25">
      <c r="A109" s="268" t="s">
        <v>2638</v>
      </c>
      <c r="B109" s="269"/>
      <c r="C109" s="269"/>
      <c r="D109" s="269"/>
      <c r="E109" s="269"/>
      <c r="F109" s="269"/>
      <c r="G109" s="269"/>
      <c r="H109" s="269"/>
      <c r="I109" s="269"/>
      <c r="J109" s="269"/>
      <c r="K109" s="269"/>
      <c r="L109" s="269"/>
      <c r="M109" s="269"/>
      <c r="N109" s="269"/>
      <c r="O109" s="270"/>
      <c r="P109" s="78"/>
    </row>
    <row r="110" spans="1:16" ht="15" customHeight="1" x14ac:dyDescent="0.2">
      <c r="A110" s="271" t="s">
        <v>2660</v>
      </c>
      <c r="B110" s="272"/>
      <c r="C110" s="272"/>
      <c r="D110" s="272"/>
      <c r="E110" s="272"/>
      <c r="F110" s="272"/>
      <c r="G110" s="272"/>
      <c r="H110" s="272"/>
      <c r="I110" s="272"/>
      <c r="J110" s="272"/>
      <c r="K110" s="272"/>
      <c r="L110" s="272"/>
      <c r="M110" s="272"/>
      <c r="N110" s="272"/>
      <c r="O110" s="273"/>
    </row>
    <row r="111" spans="1:16" x14ac:dyDescent="0.2">
      <c r="A111" s="274"/>
      <c r="B111" s="275"/>
      <c r="C111" s="275"/>
      <c r="D111" s="275"/>
      <c r="E111" s="275"/>
      <c r="F111" s="275"/>
      <c r="G111" s="275"/>
      <c r="H111" s="275"/>
      <c r="I111" s="275"/>
      <c r="J111" s="275"/>
      <c r="K111" s="275"/>
      <c r="L111" s="275"/>
      <c r="M111" s="275"/>
      <c r="N111" s="275"/>
      <c r="O111" s="276"/>
    </row>
    <row r="112" spans="1:16" s="1" customFormat="1" ht="26.25" customHeight="1" x14ac:dyDescent="0.2">
      <c r="I112" s="247" t="s">
        <v>9</v>
      </c>
      <c r="J112" s="24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3">
        <v>1</v>
      </c>
      <c r="B114" s="175" t="s">
        <v>2671</v>
      </c>
      <c r="C114" s="176" t="s">
        <v>31</v>
      </c>
      <c r="D114" s="121" t="s">
        <v>2713</v>
      </c>
      <c r="E114" s="145">
        <v>44182</v>
      </c>
      <c r="F114" s="145">
        <v>44773</v>
      </c>
      <c r="G114" s="172">
        <f>IF(AND(E114&lt;&gt;"",F114&lt;&gt;""),((F114-E114)/30),"")</f>
        <v>19.7</v>
      </c>
      <c r="H114" s="120" t="s">
        <v>2714</v>
      </c>
      <c r="I114" s="122" t="s">
        <v>163</v>
      </c>
      <c r="J114" s="122" t="s">
        <v>123</v>
      </c>
      <c r="K114" s="124">
        <v>7627558127</v>
      </c>
      <c r="L114" s="102">
        <f>+IF(AND(K114&gt;0,O114="Ejecución"),(K114/877802)*Tabla28[[#This Row],[% participación]],IF(AND(K114&gt;0,O114&lt;&gt;"Ejecución"),"-",""))</f>
        <v>8689.3833996732756</v>
      </c>
      <c r="M114" s="125" t="s">
        <v>1148</v>
      </c>
      <c r="N114" s="181">
        <v>1</v>
      </c>
      <c r="O114" s="177" t="s">
        <v>1150</v>
      </c>
      <c r="P114" s="80"/>
    </row>
    <row r="115" spans="1:16" s="6" customFormat="1" ht="24.75" customHeight="1" x14ac:dyDescent="0.2">
      <c r="A115" s="143">
        <v>2</v>
      </c>
      <c r="B115" s="175" t="s">
        <v>2671</v>
      </c>
      <c r="C115" s="176" t="s">
        <v>31</v>
      </c>
      <c r="D115" s="122" t="s">
        <v>2713</v>
      </c>
      <c r="E115" s="145">
        <v>44182</v>
      </c>
      <c r="F115" s="145">
        <v>44773</v>
      </c>
      <c r="G115" s="172">
        <f t="shared" ref="G115:G116" si="3">IF(AND(E115&lt;&gt;"",F115&lt;&gt;""),((F115-E115)/30),"")</f>
        <v>19.7</v>
      </c>
      <c r="H115" s="120" t="s">
        <v>2714</v>
      </c>
      <c r="I115" s="122" t="s">
        <v>163</v>
      </c>
      <c r="J115" s="122" t="s">
        <v>179</v>
      </c>
      <c r="K115" s="124"/>
      <c r="L115" s="102" t="str">
        <f>+IF(AND(K115&gt;0,O115="Ejecución"),(K115/877802)*Tabla28[[#This Row],[% participación]],IF(AND(K115&gt;0,O115&lt;&gt;"Ejecución"),"-",""))</f>
        <v/>
      </c>
      <c r="M115" s="125" t="s">
        <v>1148</v>
      </c>
      <c r="N115" s="181">
        <v>1</v>
      </c>
      <c r="O115" s="177" t="s">
        <v>1150</v>
      </c>
      <c r="P115" s="80"/>
    </row>
    <row r="116" spans="1:16" s="6" customFormat="1" ht="24.75" customHeight="1" x14ac:dyDescent="0.2">
      <c r="A116" s="143">
        <v>3</v>
      </c>
      <c r="B116" s="175" t="s">
        <v>2671</v>
      </c>
      <c r="C116" s="176" t="s">
        <v>31</v>
      </c>
      <c r="D116" s="122" t="s">
        <v>2713</v>
      </c>
      <c r="E116" s="145">
        <v>44182</v>
      </c>
      <c r="F116" s="145">
        <v>44773</v>
      </c>
      <c r="G116" s="172">
        <f t="shared" si="3"/>
        <v>19.7</v>
      </c>
      <c r="H116" s="120" t="s">
        <v>2714</v>
      </c>
      <c r="I116" s="122" t="s">
        <v>163</v>
      </c>
      <c r="J116" s="122" t="s">
        <v>173</v>
      </c>
      <c r="K116" s="124"/>
      <c r="L116" s="102" t="str">
        <f>+IF(AND(K116&gt;0,O116="Ejecución"),(K116/877802)*Tabla28[[#This Row],[% participación]],IF(AND(K116&gt;0,O116&lt;&gt;"Ejecución"),"-",""))</f>
        <v/>
      </c>
      <c r="M116" s="125" t="s">
        <v>1148</v>
      </c>
      <c r="N116" s="181">
        <v>1</v>
      </c>
      <c r="O116" s="177" t="s">
        <v>1150</v>
      </c>
      <c r="P116" s="80"/>
    </row>
    <row r="117" spans="1:16" s="6" customFormat="1" ht="24.75" customHeight="1" outlineLevel="1" x14ac:dyDescent="0.2">
      <c r="A117" s="143">
        <v>4</v>
      </c>
      <c r="B117" s="175" t="s">
        <v>2671</v>
      </c>
      <c r="C117" s="176" t="s">
        <v>31</v>
      </c>
      <c r="D117" s="122" t="s">
        <v>2713</v>
      </c>
      <c r="E117" s="145">
        <v>44182</v>
      </c>
      <c r="F117" s="145">
        <v>44773</v>
      </c>
      <c r="G117" s="172">
        <f t="shared" ref="G117:G159" si="4">IF(AND(E117&lt;&gt;"",F117&lt;&gt;""),((F117-E117)/30),"")</f>
        <v>19.7</v>
      </c>
      <c r="H117" s="120" t="s">
        <v>2714</v>
      </c>
      <c r="I117" s="122" t="s">
        <v>163</v>
      </c>
      <c r="J117" s="122" t="s">
        <v>171</v>
      </c>
      <c r="K117" s="124"/>
      <c r="L117" s="102" t="str">
        <f>+IF(AND(K117&gt;0,O117="Ejecución"),(K117/877802)*Tabla28[[#This Row],[% participación]],IF(AND(K117&gt;0,O117&lt;&gt;"Ejecución"),"-",""))</f>
        <v/>
      </c>
      <c r="M117" s="125" t="s">
        <v>1148</v>
      </c>
      <c r="N117" s="181">
        <v>1</v>
      </c>
      <c r="O117" s="177" t="s">
        <v>1150</v>
      </c>
      <c r="P117" s="80"/>
    </row>
    <row r="118" spans="1:16" s="7" customFormat="1" ht="24.75" customHeight="1" outlineLevel="1" x14ac:dyDescent="0.2">
      <c r="A118" s="144">
        <v>5</v>
      </c>
      <c r="B118" s="175" t="s">
        <v>2671</v>
      </c>
      <c r="C118" s="176" t="s">
        <v>31</v>
      </c>
      <c r="D118" s="122" t="s">
        <v>2713</v>
      </c>
      <c r="E118" s="145">
        <v>44182</v>
      </c>
      <c r="F118" s="145">
        <v>44773</v>
      </c>
      <c r="G118" s="172">
        <f t="shared" si="4"/>
        <v>19.7</v>
      </c>
      <c r="H118" s="120" t="s">
        <v>2714</v>
      </c>
      <c r="I118" s="122" t="s">
        <v>163</v>
      </c>
      <c r="J118" s="122" t="s">
        <v>168</v>
      </c>
      <c r="K118" s="124"/>
      <c r="L118" s="102" t="str">
        <f>+IF(AND(K118&gt;0,O118="Ejecución"),(K118/877802)*Tabla28[[#This Row],[% participación]],IF(AND(K118&gt;0,O118&lt;&gt;"Ejecución"),"-",""))</f>
        <v/>
      </c>
      <c r="M118" s="125" t="s">
        <v>1148</v>
      </c>
      <c r="N118" s="181">
        <v>1</v>
      </c>
      <c r="O118" s="177" t="s">
        <v>1150</v>
      </c>
      <c r="P118" s="81"/>
    </row>
    <row r="119" spans="1:16" s="7" customFormat="1" ht="24.75" customHeight="1" outlineLevel="1" x14ac:dyDescent="0.2">
      <c r="A119" s="144">
        <v>6</v>
      </c>
      <c r="B119" s="175" t="s">
        <v>2671</v>
      </c>
      <c r="C119" s="176" t="s">
        <v>31</v>
      </c>
      <c r="D119" s="122" t="s">
        <v>2690</v>
      </c>
      <c r="E119" s="145">
        <v>44182</v>
      </c>
      <c r="F119" s="145">
        <v>44773</v>
      </c>
      <c r="G119" s="172">
        <f t="shared" si="4"/>
        <v>19.7</v>
      </c>
      <c r="H119" s="120" t="s">
        <v>2714</v>
      </c>
      <c r="I119" s="122" t="s">
        <v>163</v>
      </c>
      <c r="J119" s="122" t="s">
        <v>183</v>
      </c>
      <c r="K119" s="124">
        <v>5010958896</v>
      </c>
      <c r="L119" s="102">
        <f>+IF(AND(K119&gt;0,O119="Ejecución"),(K119/877802)*Tabla28[[#This Row],[% participación]],IF(AND(K119&gt;0,O119&lt;&gt;"Ejecución"),"-",""))</f>
        <v>5708.5298233542417</v>
      </c>
      <c r="M119" s="65" t="s">
        <v>1148</v>
      </c>
      <c r="N119" s="181">
        <v>1</v>
      </c>
      <c r="O119" s="177" t="s">
        <v>1150</v>
      </c>
      <c r="P119" s="81"/>
    </row>
    <row r="120" spans="1:16" s="7" customFormat="1" ht="24.75" customHeight="1" outlineLevel="1" x14ac:dyDescent="0.2">
      <c r="A120" s="144">
        <v>7</v>
      </c>
      <c r="B120" s="175" t="s">
        <v>2671</v>
      </c>
      <c r="C120" s="176" t="s">
        <v>31</v>
      </c>
      <c r="D120" s="63"/>
      <c r="E120" s="145"/>
      <c r="F120" s="145"/>
      <c r="G120" s="172" t="str">
        <f t="shared" si="4"/>
        <v/>
      </c>
      <c r="H120" s="64"/>
      <c r="I120" s="63"/>
      <c r="J120" s="63"/>
      <c r="K120" s="68"/>
      <c r="L120" s="102" t="str">
        <f>+IF(AND(K120&gt;0,O120="Ejecución"),(K120/877802)*Tabla28[[#This Row],[% participación]],IF(AND(K120&gt;0,O120&lt;&gt;"Ejecución"),"-",""))</f>
        <v/>
      </c>
      <c r="M120" s="65"/>
      <c r="N120" s="181" t="str">
        <f t="shared" ref="N120:N160" si="5">+IF(M120="No",1,IF(M120="Si","Ingrese %",""))</f>
        <v/>
      </c>
      <c r="O120" s="177" t="s">
        <v>1150</v>
      </c>
      <c r="P120" s="81"/>
    </row>
    <row r="121" spans="1:16" s="7" customFormat="1" ht="24.75" customHeight="1" outlineLevel="1" x14ac:dyDescent="0.2">
      <c r="A121" s="144">
        <v>8</v>
      </c>
      <c r="B121" s="175" t="s">
        <v>2671</v>
      </c>
      <c r="C121" s="176" t="s">
        <v>31</v>
      </c>
      <c r="D121" s="63"/>
      <c r="E121" s="145"/>
      <c r="F121" s="145"/>
      <c r="G121" s="172" t="str">
        <f t="shared" si="4"/>
        <v/>
      </c>
      <c r="H121" s="104"/>
      <c r="I121" s="63"/>
      <c r="J121" s="63"/>
      <c r="K121" s="68"/>
      <c r="L121" s="102" t="str">
        <f>+IF(AND(K121&gt;0,O121="Ejecución"),(K121/877802)*Tabla28[[#This Row],[% participación]],IF(AND(K121&gt;0,O121&lt;&gt;"Ejecución"),"-",""))</f>
        <v/>
      </c>
      <c r="M121" s="65"/>
      <c r="N121" s="181" t="str">
        <f t="shared" si="5"/>
        <v/>
      </c>
      <c r="O121" s="177" t="s">
        <v>1150</v>
      </c>
      <c r="P121" s="81"/>
    </row>
    <row r="122" spans="1:16" s="7" customFormat="1" ht="24.75" customHeight="1" outlineLevel="1" x14ac:dyDescent="0.2">
      <c r="A122" s="144">
        <v>9</v>
      </c>
      <c r="B122" s="175" t="s">
        <v>2671</v>
      </c>
      <c r="C122" s="176" t="s">
        <v>31</v>
      </c>
      <c r="D122" s="63"/>
      <c r="E122" s="145"/>
      <c r="F122" s="145"/>
      <c r="G122" s="172" t="str">
        <f t="shared" si="4"/>
        <v/>
      </c>
      <c r="H122" s="64"/>
      <c r="I122" s="63"/>
      <c r="J122" s="63"/>
      <c r="K122" s="68"/>
      <c r="L122" s="102" t="str">
        <f>+IF(AND(K122&gt;0,O122="Ejecución"),(K122/877802)*Tabla28[[#This Row],[% participación]],IF(AND(K122&gt;0,O122&lt;&gt;"Ejecución"),"-",""))</f>
        <v/>
      </c>
      <c r="M122" s="65"/>
      <c r="N122" s="181" t="str">
        <f t="shared" si="5"/>
        <v/>
      </c>
      <c r="O122" s="177" t="s">
        <v>1150</v>
      </c>
      <c r="P122" s="81"/>
    </row>
    <row r="123" spans="1:16" s="7" customFormat="1" ht="24.75" customHeight="1" outlineLevel="1" x14ac:dyDescent="0.2">
      <c r="A123" s="144">
        <v>10</v>
      </c>
      <c r="B123" s="175" t="s">
        <v>2671</v>
      </c>
      <c r="C123" s="176" t="s">
        <v>31</v>
      </c>
      <c r="D123" s="63"/>
      <c r="E123" s="145"/>
      <c r="F123" s="145"/>
      <c r="G123" s="172" t="str">
        <f t="shared" si="4"/>
        <v/>
      </c>
      <c r="H123" s="64"/>
      <c r="I123" s="63"/>
      <c r="J123" s="63"/>
      <c r="K123" s="68"/>
      <c r="L123" s="102" t="str">
        <f>+IF(AND(K123&gt;0,O123="Ejecución"),(K123/877802)*Tabla28[[#This Row],[% participación]],IF(AND(K123&gt;0,O123&lt;&gt;"Ejecución"),"-",""))</f>
        <v/>
      </c>
      <c r="M123" s="65"/>
      <c r="N123" s="181" t="str">
        <f t="shared" si="5"/>
        <v/>
      </c>
      <c r="O123" s="177" t="s">
        <v>1150</v>
      </c>
      <c r="P123" s="81"/>
    </row>
    <row r="124" spans="1:16" s="7" customFormat="1" ht="24.75" customHeight="1" outlineLevel="1" x14ac:dyDescent="0.2">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si="5"/>
        <v/>
      </c>
      <c r="O124" s="177" t="s">
        <v>1150</v>
      </c>
      <c r="P124" s="81"/>
    </row>
    <row r="125" spans="1:16" s="7" customFormat="1" ht="24.75" customHeight="1" outlineLevel="1" x14ac:dyDescent="0.2">
      <c r="A125" s="144">
        <v>12</v>
      </c>
      <c r="B125" s="175" t="s">
        <v>2671</v>
      </c>
      <c r="C125" s="176" t="s">
        <v>31</v>
      </c>
      <c r="D125" s="63"/>
      <c r="E125" s="145"/>
      <c r="F125" s="145"/>
      <c r="G125" s="172" t="str">
        <f>IF(AND(E125&lt;&gt;"",F125&lt;&gt;""),((F125-E125)/30),"")</f>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25">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 customHeight="1" thickBot="1" x14ac:dyDescent="0.25">
      <c r="O161" s="185" t="str">
        <f>HYPERLINK("#Integrante_1!A1","INICIO")</f>
        <v>INICIO</v>
      </c>
    </row>
    <row r="162" spans="1:28" s="19" customFormat="1" ht="31.5" customHeight="1" thickBot="1" x14ac:dyDescent="0.25">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
      <c r="A164" s="29"/>
      <c r="B164" s="30"/>
      <c r="C164" s="30"/>
      <c r="E164" s="8"/>
      <c r="F164" s="30"/>
      <c r="G164" s="30"/>
      <c r="H164" s="30"/>
      <c r="I164" s="29"/>
      <c r="J164" s="30"/>
      <c r="K164" s="5"/>
      <c r="L164" s="5"/>
      <c r="M164" s="5"/>
      <c r="N164" s="157"/>
      <c r="O164" s="8"/>
      <c r="Q164" s="4" t="s">
        <v>2649</v>
      </c>
    </row>
    <row r="165" spans="1:28" x14ac:dyDescent="0.2">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9" t="s">
        <v>26</v>
      </c>
      <c r="E167" s="8"/>
      <c r="F167" s="5"/>
      <c r="G167" s="109" t="s">
        <v>26</v>
      </c>
      <c r="I167" s="256" t="s">
        <v>2648</v>
      </c>
      <c r="J167" s="257"/>
      <c r="K167" s="257"/>
      <c r="L167" s="257"/>
      <c r="M167" s="257"/>
      <c r="N167" s="257"/>
      <c r="O167" s="258"/>
      <c r="U167" s="51"/>
    </row>
    <row r="168" spans="1:28" x14ac:dyDescent="0.2">
      <c r="A168" s="9"/>
      <c r="B168" s="267" t="s">
        <v>2662</v>
      </c>
      <c r="C168" s="267"/>
      <c r="D168" s="267"/>
      <c r="E168" s="8"/>
      <c r="F168" s="5"/>
      <c r="H168" s="83" t="s">
        <v>2661</v>
      </c>
      <c r="I168" s="256"/>
      <c r="J168" s="257"/>
      <c r="K168" s="257"/>
      <c r="L168" s="257"/>
      <c r="M168" s="257"/>
      <c r="N168" s="257"/>
      <c r="O168" s="25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8"/>
      <c r="P172" s="78"/>
    </row>
    <row r="173" spans="1:28" ht="15" customHeight="1" x14ac:dyDescent="0.2">
      <c r="A173" s="224" t="s">
        <v>2676</v>
      </c>
      <c r="B173" s="225"/>
      <c r="C173" s="225"/>
      <c r="D173" s="225"/>
      <c r="E173" s="225"/>
      <c r="F173" s="225"/>
      <c r="G173" s="225"/>
      <c r="H173" s="225"/>
      <c r="I173" s="225"/>
      <c r="J173" s="225"/>
      <c r="K173" s="225"/>
      <c r="L173" s="225"/>
      <c r="M173" s="225"/>
      <c r="N173" s="225"/>
      <c r="O173" s="226"/>
    </row>
    <row r="174" spans="1:28" ht="25" thickBot="1" x14ac:dyDescent="0.2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4" x14ac:dyDescent="0.2">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4" x14ac:dyDescent="0.2">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4" x14ac:dyDescent="0.2">
      <c r="A179" s="9"/>
      <c r="B179" s="230" t="s">
        <v>2670</v>
      </c>
      <c r="C179" s="230"/>
      <c r="D179" s="230"/>
      <c r="E179" s="24">
        <v>0.02</v>
      </c>
      <c r="F179" s="178">
        <v>0.01</v>
      </c>
      <c r="G179" s="179">
        <f>IF(F179&gt;0,SUM(E179+F179),"")</f>
        <v>0.03</v>
      </c>
      <c r="H179" s="5"/>
      <c r="I179" s="238" t="s">
        <v>2674</v>
      </c>
      <c r="J179" s="239"/>
      <c r="K179" s="239"/>
      <c r="L179" s="240"/>
      <c r="M179" s="178">
        <v>2.1000000000000001E-2</v>
      </c>
      <c r="O179" s="8"/>
      <c r="Q179" s="19"/>
      <c r="R179" s="179">
        <f>IF(M179&gt;0,SUM(S179+M179),"")</f>
        <v>4.1000000000000002E-2</v>
      </c>
      <c r="S179" s="24">
        <v>0.02</v>
      </c>
      <c r="T179" s="19"/>
      <c r="U179" s="19"/>
      <c r="V179" s="19"/>
      <c r="W179" s="19"/>
      <c r="X179" s="19"/>
      <c r="Y179" s="19"/>
      <c r="Z179" s="19"/>
      <c r="AA179" s="19"/>
      <c r="AB179" s="19"/>
    </row>
    <row r="180" spans="1:28" ht="24" hidden="1" x14ac:dyDescent="0.2">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4" hidden="1" x14ac:dyDescent="0.2">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4" hidden="1" x14ac:dyDescent="0.2">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4">
        <f>+SUM(G179:G182)</f>
        <v>0.03</v>
      </c>
      <c r="D185" s="93" t="s">
        <v>2633</v>
      </c>
      <c r="E185" s="96">
        <f>+(C185*SUM(K20:K35))</f>
        <v>40619042.25</v>
      </c>
      <c r="F185" s="94"/>
      <c r="G185" s="95"/>
      <c r="H185" s="90"/>
      <c r="I185" s="92" t="s">
        <v>2632</v>
      </c>
      <c r="J185" s="184">
        <f>M179</f>
        <v>2.1000000000000001E-2</v>
      </c>
      <c r="K185" s="231" t="s">
        <v>2633</v>
      </c>
      <c r="L185" s="231"/>
      <c r="M185" s="96">
        <f>+J185*K20</f>
        <v>28433329.575000003</v>
      </c>
      <c r="N185" s="97"/>
      <c r="O185" s="98"/>
    </row>
    <row r="186" spans="1:28" ht="16" thickBot="1" x14ac:dyDescent="0.25">
      <c r="A186" s="10"/>
      <c r="B186" s="99"/>
      <c r="C186" s="99"/>
      <c r="D186" s="99"/>
      <c r="E186" s="99"/>
      <c r="F186" s="99"/>
      <c r="G186" s="99"/>
      <c r="H186" s="99"/>
      <c r="I186" s="180"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8"/>
      <c r="P188" s="78"/>
    </row>
    <row r="189" spans="1:28" ht="15" customHeight="1" x14ac:dyDescent="0.2">
      <c r="A189" s="224" t="s">
        <v>19</v>
      </c>
      <c r="B189" s="225"/>
      <c r="C189" s="225"/>
      <c r="D189" s="225"/>
      <c r="E189" s="225"/>
      <c r="F189" s="225"/>
      <c r="G189" s="225"/>
      <c r="H189" s="225"/>
      <c r="I189" s="225"/>
      <c r="J189" s="225"/>
      <c r="K189" s="225"/>
      <c r="L189" s="225"/>
      <c r="M189" s="225"/>
      <c r="N189" s="225"/>
      <c r="O189" s="226"/>
    </row>
    <row r="190" spans="1:28" ht="16" thickBot="1" x14ac:dyDescent="0.25">
      <c r="A190" s="227"/>
      <c r="B190" s="228"/>
      <c r="C190" s="228"/>
      <c r="D190" s="228"/>
      <c r="E190" s="228"/>
      <c r="F190" s="228"/>
      <c r="G190" s="228"/>
      <c r="H190" s="228"/>
      <c r="I190" s="228"/>
      <c r="J190" s="228"/>
      <c r="K190" s="228"/>
      <c r="L190" s="228"/>
      <c r="M190" s="228"/>
      <c r="N190" s="228"/>
      <c r="O190" s="229"/>
    </row>
    <row r="191" spans="1:28" x14ac:dyDescent="0.2">
      <c r="A191" s="9"/>
      <c r="B191" s="5"/>
      <c r="C191" s="5"/>
      <c r="D191" s="5"/>
      <c r="E191" s="5"/>
      <c r="F191" s="5"/>
      <c r="G191" s="5"/>
      <c r="H191" s="5"/>
      <c r="I191" s="5"/>
      <c r="J191" s="5"/>
      <c r="K191" s="5"/>
      <c r="L191" s="5"/>
      <c r="M191" s="5"/>
      <c r="N191" s="5"/>
      <c r="O191" s="8"/>
      <c r="Q191" s="153"/>
      <c r="R191" s="153"/>
      <c r="S191" s="153"/>
      <c r="T191" s="153"/>
    </row>
    <row r="192" spans="1:28" x14ac:dyDescent="0.2">
      <c r="A192" s="9"/>
      <c r="B192" s="246" t="s">
        <v>2641</v>
      </c>
      <c r="C192" s="246"/>
      <c r="E192" s="5" t="s">
        <v>20</v>
      </c>
      <c r="H192" s="26" t="s">
        <v>24</v>
      </c>
      <c r="J192" s="5" t="s">
        <v>2642</v>
      </c>
      <c r="K192" s="5"/>
      <c r="M192" s="5"/>
      <c r="N192" s="5"/>
      <c r="O192" s="8"/>
      <c r="Q192" s="154"/>
      <c r="R192" s="155"/>
      <c r="S192" s="155"/>
      <c r="T192" s="154"/>
    </row>
    <row r="193" spans="1:18" x14ac:dyDescent="0.2">
      <c r="A193" s="9"/>
      <c r="C193" s="126">
        <v>37839</v>
      </c>
      <c r="D193" s="5"/>
      <c r="E193" s="127">
        <v>641</v>
      </c>
      <c r="F193" s="5"/>
      <c r="G193" s="5"/>
      <c r="H193" s="147" t="s">
        <v>2708</v>
      </c>
      <c r="J193" s="5"/>
      <c r="K193" s="128">
        <v>40939</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8"/>
      <c r="P197" s="78"/>
    </row>
    <row r="198" spans="1:18" ht="22" thickBot="1" x14ac:dyDescent="0.25">
      <c r="A198" s="9"/>
      <c r="B198" s="5"/>
      <c r="C198" s="5"/>
      <c r="D198" s="5"/>
      <c r="E198" s="5"/>
      <c r="F198" s="5"/>
      <c r="G198" s="5"/>
      <c r="H198" s="5"/>
      <c r="I198" s="5"/>
      <c r="J198" s="5"/>
      <c r="K198" s="5"/>
      <c r="L198" s="5"/>
      <c r="M198" s="5"/>
      <c r="N198" s="5"/>
      <c r="O198" s="185" t="str">
        <f>HYPERLINK("#Integrante_1!A1","INICIO")</f>
        <v>INICIO</v>
      </c>
    </row>
    <row r="199" spans="1:18" ht="231" customHeight="1" x14ac:dyDescent="0.2">
      <c r="A199" s="9"/>
      <c r="B199" s="220" t="s">
        <v>2663</v>
      </c>
      <c r="C199" s="220"/>
      <c r="D199" s="220"/>
      <c r="E199" s="220"/>
      <c r="F199" s="220"/>
      <c r="G199" s="220"/>
      <c r="H199" s="220"/>
      <c r="I199" s="220"/>
      <c r="J199" s="220"/>
      <c r="K199" s="220"/>
      <c r="L199" s="220"/>
      <c r="M199" s="220"/>
      <c r="N199" s="220"/>
      <c r="O199" s="8"/>
    </row>
    <row r="200" spans="1:18" x14ac:dyDescent="0.2">
      <c r="A200" s="9"/>
      <c r="B200" s="243"/>
      <c r="C200" s="243"/>
      <c r="D200" s="243"/>
      <c r="E200" s="243"/>
      <c r="F200" s="243"/>
      <c r="G200" s="243"/>
      <c r="H200" s="243"/>
      <c r="I200" s="243"/>
      <c r="J200" s="243"/>
      <c r="K200" s="243"/>
      <c r="L200" s="243"/>
      <c r="M200" s="243"/>
      <c r="N200" s="243"/>
      <c r="O200" s="8"/>
    </row>
    <row r="201" spans="1:18" x14ac:dyDescent="0.2">
      <c r="A201" s="9"/>
      <c r="B201" s="244" t="s">
        <v>2653</v>
      </c>
      <c r="C201" s="245"/>
      <c r="D201" s="245"/>
      <c r="E201" s="245"/>
      <c r="F201" s="245"/>
      <c r="G201" s="245"/>
      <c r="H201" s="245"/>
      <c r="I201" s="245"/>
      <c r="J201" s="245"/>
      <c r="K201" s="245"/>
      <c r="L201" s="245"/>
      <c r="M201" s="245"/>
      <c r="N201" s="24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8" t="s">
        <v>2710</v>
      </c>
      <c r="J211" s="27" t="s">
        <v>2627</v>
      </c>
      <c r="K211" s="148" t="s">
        <v>2710</v>
      </c>
      <c r="L211" s="21"/>
      <c r="M211" s="21"/>
      <c r="N211" s="21"/>
      <c r="O211" s="8"/>
    </row>
    <row r="212" spans="1:15" x14ac:dyDescent="0.2">
      <c r="A212" s="9"/>
      <c r="B212" s="27" t="s">
        <v>2624</v>
      </c>
      <c r="C212" s="147" t="s">
        <v>2709</v>
      </c>
      <c r="D212" s="21"/>
      <c r="G212" s="27" t="s">
        <v>2626</v>
      </c>
      <c r="H212" s="148" t="s">
        <v>2727</v>
      </c>
      <c r="J212" s="27" t="s">
        <v>2628</v>
      </c>
      <c r="K212" s="147" t="s">
        <v>2711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199" zoomScale="80" zoomScaleNormal="80" zoomScaleSheetLayoutView="40" zoomScalePageLayoutView="40" workbookViewId="0">
      <selection sqref="A1:O213"/>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196" t="s">
        <v>2658</v>
      </c>
      <c r="D2" s="197"/>
      <c r="E2" s="197"/>
      <c r="F2" s="197"/>
      <c r="G2" s="197"/>
      <c r="H2" s="197"/>
      <c r="I2" s="197"/>
      <c r="J2" s="197"/>
      <c r="K2" s="197"/>
      <c r="L2" s="207" t="s">
        <v>2645</v>
      </c>
      <c r="M2" s="207"/>
      <c r="N2" s="213" t="s">
        <v>2646</v>
      </c>
      <c r="O2" s="214"/>
    </row>
    <row r="3" spans="1:20" ht="33" customHeight="1" x14ac:dyDescent="0.2">
      <c r="A3" s="9"/>
      <c r="B3" s="8"/>
      <c r="C3" s="198"/>
      <c r="D3" s="199"/>
      <c r="E3" s="199"/>
      <c r="F3" s="199"/>
      <c r="G3" s="199"/>
      <c r="H3" s="199"/>
      <c r="I3" s="199"/>
      <c r="J3" s="199"/>
      <c r="K3" s="199"/>
      <c r="L3" s="215" t="s">
        <v>1</v>
      </c>
      <c r="M3" s="215"/>
      <c r="N3" s="215" t="s">
        <v>2647</v>
      </c>
      <c r="O3" s="217"/>
    </row>
    <row r="4" spans="1:20" ht="24.75" customHeight="1" thickBot="1" x14ac:dyDescent="0.25">
      <c r="A4" s="10"/>
      <c r="B4" s="12"/>
      <c r="C4" s="200"/>
      <c r="D4" s="201"/>
      <c r="E4" s="201"/>
      <c r="F4" s="201"/>
      <c r="G4" s="201"/>
      <c r="H4" s="201"/>
      <c r="I4" s="201"/>
      <c r="J4" s="201"/>
      <c r="K4" s="201"/>
      <c r="L4" s="218" t="s">
        <v>0</v>
      </c>
      <c r="M4" s="218"/>
      <c r="N4" s="218"/>
      <c r="O4" s="219"/>
      <c r="P4" s="171">
        <f ca="1">NOW()</f>
        <v>44194.722657060185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25">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25">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6" t="s">
        <v>2726</v>
      </c>
      <c r="D15" s="35"/>
      <c r="E15" s="35"/>
      <c r="F15" s="5"/>
      <c r="G15" s="32" t="s">
        <v>1168</v>
      </c>
      <c r="H15" s="105" t="s">
        <v>163</v>
      </c>
      <c r="I15" s="32" t="s">
        <v>2629</v>
      </c>
      <c r="J15" s="110" t="s">
        <v>2637</v>
      </c>
      <c r="L15" s="202" t="s">
        <v>8</v>
      </c>
      <c r="M15" s="202"/>
      <c r="N15" s="183">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8"/>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
      <c r="A20" s="9"/>
      <c r="B20" s="111">
        <v>802004252</v>
      </c>
      <c r="C20" s="5"/>
      <c r="D20" s="168"/>
      <c r="E20" s="160" t="s">
        <v>2669</v>
      </c>
      <c r="F20" s="195" t="s">
        <v>2707</v>
      </c>
      <c r="G20" s="5"/>
      <c r="H20" s="212"/>
      <c r="I20" s="149" t="s">
        <v>163</v>
      </c>
      <c r="J20" s="150" t="s">
        <v>179</v>
      </c>
      <c r="K20" s="151">
        <v>1353968075</v>
      </c>
      <c r="L20" s="152"/>
      <c r="M20" s="152">
        <v>44561</v>
      </c>
      <c r="N20" s="135">
        <f>+(M20-L20)/30</f>
        <v>1485.3666666666666</v>
      </c>
      <c r="O20" s="138"/>
      <c r="U20" s="134"/>
      <c r="V20" s="107">
        <f ca="1">NOW()</f>
        <v>44194.722657060185</v>
      </c>
      <c r="W20" s="107">
        <f ca="1">NOW()</f>
        <v>44194.722657060185</v>
      </c>
    </row>
    <row r="21" spans="1:23" ht="30" customHeight="1" outlineLevel="1" x14ac:dyDescent="0.2">
      <c r="A21" s="9"/>
      <c r="B21" s="72"/>
      <c r="C21" s="5"/>
      <c r="D21" s="5"/>
      <c r="E21" s="5"/>
      <c r="F21" s="5"/>
      <c r="G21" s="5"/>
      <c r="H21" s="170"/>
      <c r="I21" s="149" t="s">
        <v>163</v>
      </c>
      <c r="J21" s="150" t="s">
        <v>173</v>
      </c>
      <c r="K21" s="151"/>
      <c r="L21" s="152"/>
      <c r="M21" s="152">
        <v>44561</v>
      </c>
      <c r="N21" s="135">
        <f t="shared" ref="N21:N35" si="0">+(M21-L21)/30</f>
        <v>1485.3666666666666</v>
      </c>
      <c r="O21" s="139"/>
    </row>
    <row r="22" spans="1:23" ht="30" customHeight="1" outlineLevel="1" x14ac:dyDescent="0.2">
      <c r="A22" s="9"/>
      <c r="B22" s="72"/>
      <c r="C22" s="5"/>
      <c r="D22" s="5"/>
      <c r="E22" s="5"/>
      <c r="F22" s="5"/>
      <c r="G22" s="5"/>
      <c r="H22" s="170"/>
      <c r="I22" s="149" t="s">
        <v>163</v>
      </c>
      <c r="J22" s="150" t="s">
        <v>168</v>
      </c>
      <c r="K22" s="151"/>
      <c r="L22" s="152"/>
      <c r="M22" s="152">
        <v>44561</v>
      </c>
      <c r="N22" s="136">
        <f t="shared" si="0"/>
        <v>1485.3666666666666</v>
      </c>
      <c r="O22" s="139"/>
    </row>
    <row r="23" spans="1:23" ht="30" customHeight="1" outlineLevel="1" x14ac:dyDescent="0.2">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
      <c r="A24" s="9"/>
      <c r="B24" s="103"/>
      <c r="C24" s="21"/>
      <c r="D24" s="21"/>
      <c r="E24" s="21"/>
      <c r="F24" s="5"/>
      <c r="G24" s="5"/>
      <c r="H24" s="170"/>
      <c r="I24" s="149"/>
      <c r="J24" s="150"/>
      <c r="K24" s="151"/>
      <c r="L24" s="152"/>
      <c r="M24" s="152"/>
      <c r="N24" s="136">
        <f t="shared" si="0"/>
        <v>0</v>
      </c>
      <c r="O24" s="139"/>
    </row>
    <row r="25" spans="1:23" ht="30" customHeight="1" outlineLevel="1" x14ac:dyDescent="0.2">
      <c r="A25" s="9"/>
      <c r="B25" s="103"/>
      <c r="C25" s="21"/>
      <c r="D25" s="21"/>
      <c r="E25" s="21"/>
      <c r="F25" s="5"/>
      <c r="G25" s="5"/>
      <c r="H25" s="170"/>
      <c r="I25" s="149"/>
      <c r="J25" s="150"/>
      <c r="K25" s="151"/>
      <c r="L25" s="152"/>
      <c r="M25" s="152"/>
      <c r="N25" s="136">
        <f t="shared" si="0"/>
        <v>0</v>
      </c>
      <c r="O25" s="139"/>
    </row>
    <row r="26" spans="1:23" ht="30" customHeight="1" outlineLevel="1" x14ac:dyDescent="0.2">
      <c r="A26" s="9"/>
      <c r="B26" s="103"/>
      <c r="C26" s="21"/>
      <c r="D26" s="21"/>
      <c r="E26" s="21"/>
      <c r="F26" s="5"/>
      <c r="G26" s="5"/>
      <c r="H26" s="170"/>
      <c r="I26" s="149"/>
      <c r="J26" s="150"/>
      <c r="K26" s="151"/>
      <c r="L26" s="152"/>
      <c r="M26" s="152"/>
      <c r="N26" s="136">
        <f t="shared" si="0"/>
        <v>0</v>
      </c>
      <c r="O26" s="139"/>
    </row>
    <row r="27" spans="1:23" ht="30" customHeight="1" outlineLevel="1" x14ac:dyDescent="0.2">
      <c r="A27" s="9"/>
      <c r="B27" s="103"/>
      <c r="C27" s="21"/>
      <c r="D27" s="21"/>
      <c r="E27" s="21"/>
      <c r="F27" s="5"/>
      <c r="G27" s="5"/>
      <c r="H27" s="170"/>
      <c r="I27" s="149"/>
      <c r="J27" s="150"/>
      <c r="K27" s="151"/>
      <c r="L27" s="152"/>
      <c r="M27" s="152"/>
      <c r="N27" s="136">
        <f t="shared" si="0"/>
        <v>0</v>
      </c>
      <c r="O27" s="139"/>
    </row>
    <row r="28" spans="1:23" ht="30" customHeight="1" outlineLevel="1" x14ac:dyDescent="0.2">
      <c r="A28" s="9"/>
      <c r="B28" s="103"/>
      <c r="C28" s="21"/>
      <c r="D28" s="21"/>
      <c r="E28" s="21"/>
      <c r="F28" s="5"/>
      <c r="G28" s="5"/>
      <c r="H28" s="170"/>
      <c r="I28" s="149"/>
      <c r="J28" s="150"/>
      <c r="K28" s="151"/>
      <c r="L28" s="152"/>
      <c r="M28" s="152"/>
      <c r="N28" s="136">
        <f t="shared" si="0"/>
        <v>0</v>
      </c>
      <c r="O28" s="139"/>
    </row>
    <row r="29" spans="1:23" ht="30" customHeight="1" outlineLevel="1" x14ac:dyDescent="0.2">
      <c r="A29" s="9"/>
      <c r="B29" s="72"/>
      <c r="C29" s="5"/>
      <c r="D29" s="5"/>
      <c r="E29" s="5"/>
      <c r="F29" s="5"/>
      <c r="G29" s="5"/>
      <c r="H29" s="170"/>
      <c r="I29" s="149"/>
      <c r="J29" s="150"/>
      <c r="K29" s="151"/>
      <c r="L29" s="152"/>
      <c r="M29" s="152"/>
      <c r="N29" s="136">
        <f t="shared" si="0"/>
        <v>0</v>
      </c>
      <c r="O29" s="139"/>
    </row>
    <row r="30" spans="1:23" ht="30" customHeight="1" outlineLevel="1" x14ac:dyDescent="0.2">
      <c r="A30" s="9"/>
      <c r="B30" s="72"/>
      <c r="C30" s="5"/>
      <c r="D30" s="5"/>
      <c r="E30" s="5"/>
      <c r="F30" s="5"/>
      <c r="G30" s="5"/>
      <c r="H30" s="170"/>
      <c r="I30" s="149"/>
      <c r="J30" s="150"/>
      <c r="K30" s="151"/>
      <c r="L30" s="152"/>
      <c r="M30" s="152"/>
      <c r="N30" s="136">
        <f t="shared" si="0"/>
        <v>0</v>
      </c>
      <c r="O30" s="139"/>
    </row>
    <row r="31" spans="1:23" ht="30" customHeight="1" outlineLevel="1" x14ac:dyDescent="0.2">
      <c r="A31" s="9"/>
      <c r="B31" s="72"/>
      <c r="C31" s="5"/>
      <c r="D31" s="5"/>
      <c r="E31" s="5"/>
      <c r="F31" s="5"/>
      <c r="G31" s="5"/>
      <c r="H31" s="170"/>
      <c r="I31" s="149"/>
      <c r="J31" s="150"/>
      <c r="K31" s="151"/>
      <c r="L31" s="152"/>
      <c r="M31" s="152"/>
      <c r="N31" s="136">
        <f t="shared" si="0"/>
        <v>0</v>
      </c>
      <c r="O31" s="139"/>
    </row>
    <row r="32" spans="1:23" ht="30" customHeight="1" outlineLevel="1" x14ac:dyDescent="0.2">
      <c r="A32" s="9"/>
      <c r="B32" s="72"/>
      <c r="C32" s="5"/>
      <c r="D32" s="5"/>
      <c r="E32" s="5"/>
      <c r="F32" s="5"/>
      <c r="G32" s="5"/>
      <c r="H32" s="170"/>
      <c r="I32" s="149"/>
      <c r="J32" s="150"/>
      <c r="K32" s="151"/>
      <c r="L32" s="152"/>
      <c r="M32" s="152"/>
      <c r="N32" s="136">
        <f t="shared" si="0"/>
        <v>0</v>
      </c>
      <c r="O32" s="139"/>
    </row>
    <row r="33" spans="1:16" ht="30" customHeight="1" outlineLevel="1" x14ac:dyDescent="0.2">
      <c r="A33" s="9"/>
      <c r="B33" s="72"/>
      <c r="C33" s="5"/>
      <c r="D33" s="5"/>
      <c r="E33" s="5"/>
      <c r="F33" s="5"/>
      <c r="G33" s="5"/>
      <c r="H33" s="170"/>
      <c r="I33" s="149"/>
      <c r="J33" s="150"/>
      <c r="K33" s="151"/>
      <c r="L33" s="152"/>
      <c r="M33" s="152"/>
      <c r="N33" s="136">
        <f t="shared" si="0"/>
        <v>0</v>
      </c>
      <c r="O33" s="139"/>
    </row>
    <row r="34" spans="1:16" ht="30" customHeight="1" outlineLevel="1" x14ac:dyDescent="0.2">
      <c r="A34" s="9"/>
      <c r="B34" s="72"/>
      <c r="C34" s="5"/>
      <c r="D34" s="5"/>
      <c r="E34" s="5"/>
      <c r="F34" s="5"/>
      <c r="G34" s="5"/>
      <c r="H34" s="170"/>
      <c r="I34" s="149"/>
      <c r="J34" s="150"/>
      <c r="K34" s="151"/>
      <c r="L34" s="152"/>
      <c r="M34" s="152"/>
      <c r="N34" s="136">
        <f t="shared" si="0"/>
        <v>0</v>
      </c>
      <c r="O34" s="139"/>
    </row>
    <row r="35" spans="1:16" ht="30" customHeight="1" outlineLevel="1" x14ac:dyDescent="0.2">
      <c r="A35" s="9"/>
      <c r="B35" s="72"/>
      <c r="C35" s="5"/>
      <c r="D35" s="5"/>
      <c r="E35" s="5"/>
      <c r="F35" s="5"/>
      <c r="G35" s="5"/>
      <c r="H35" s="1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9"/>
      <c r="I37" s="130"/>
      <c r="J37" s="130"/>
      <c r="K37" s="130"/>
      <c r="L37" s="130"/>
      <c r="M37" s="130"/>
      <c r="N37" s="130"/>
      <c r="O37" s="131"/>
    </row>
    <row r="38" spans="1:16" ht="21" customHeight="1" x14ac:dyDescent="0.2">
      <c r="A38" s="9"/>
      <c r="B38" s="206" t="str">
        <f>VLOOKUP(B20,EAS!A2:B1439,2,0)</f>
        <v>ASOCIACIÓN DE AMIGOS TRABAJADORES POR EL BIENESTAR DEL NIÑO PORTEÑO</v>
      </c>
      <c r="C38" s="206"/>
      <c r="D38" s="206"/>
      <c r="E38" s="206"/>
      <c r="F38" s="206"/>
      <c r="G38" s="5"/>
      <c r="H38" s="132"/>
      <c r="I38" s="216" t="s">
        <v>7</v>
      </c>
      <c r="J38" s="216"/>
      <c r="K38" s="216"/>
      <c r="L38" s="216"/>
      <c r="M38" s="216"/>
      <c r="N38" s="216"/>
      <c r="O38" s="133"/>
    </row>
    <row r="39" spans="1:16" ht="43" customHeight="1" thickBot="1" x14ac:dyDescent="0.25">
      <c r="A39" s="10"/>
      <c r="B39" s="11"/>
      <c r="C39" s="11"/>
      <c r="D39" s="11"/>
      <c r="E39" s="11"/>
      <c r="F39" s="11"/>
      <c r="G39" s="11"/>
      <c r="H39" s="10"/>
      <c r="I39" s="266" t="s">
        <v>2712</v>
      </c>
      <c r="J39" s="266"/>
      <c r="K39" s="266"/>
      <c r="L39" s="266"/>
      <c r="M39" s="266"/>
      <c r="N39" s="266"/>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8"/>
      <c r="P41" s="78"/>
    </row>
    <row r="42" spans="1:16" ht="8.25" customHeight="1" thickBot="1" x14ac:dyDescent="0.25"/>
    <row r="43" spans="1:16" s="19" customFormat="1" ht="31.5" customHeight="1" thickBot="1" x14ac:dyDescent="0.25">
      <c r="A43" s="268" t="s">
        <v>4</v>
      </c>
      <c r="B43" s="269"/>
      <c r="C43" s="269"/>
      <c r="D43" s="269"/>
      <c r="E43" s="269"/>
      <c r="F43" s="269"/>
      <c r="G43" s="269"/>
      <c r="H43" s="269"/>
      <c r="I43" s="269"/>
      <c r="J43" s="269"/>
      <c r="K43" s="269"/>
      <c r="L43" s="269"/>
      <c r="M43" s="269"/>
      <c r="N43" s="269"/>
      <c r="O43" s="270"/>
      <c r="P43" s="78"/>
    </row>
    <row r="44" spans="1:16" ht="15" customHeight="1" x14ac:dyDescent="0.2">
      <c r="A44" s="271" t="s">
        <v>2659</v>
      </c>
      <c r="B44" s="272"/>
      <c r="C44" s="272"/>
      <c r="D44" s="272"/>
      <c r="E44" s="272"/>
      <c r="F44" s="272"/>
      <c r="G44" s="272"/>
      <c r="H44" s="272"/>
      <c r="I44" s="272"/>
      <c r="J44" s="272"/>
      <c r="K44" s="272"/>
      <c r="L44" s="272"/>
      <c r="M44" s="272"/>
      <c r="N44" s="272"/>
      <c r="O44" s="273"/>
    </row>
    <row r="45" spans="1:16" x14ac:dyDescent="0.2">
      <c r="A45" s="274"/>
      <c r="B45" s="275"/>
      <c r="C45" s="275"/>
      <c r="D45" s="275"/>
      <c r="E45" s="275"/>
      <c r="F45" s="275"/>
      <c r="G45" s="275"/>
      <c r="H45" s="275"/>
      <c r="I45" s="275"/>
      <c r="J45" s="275"/>
      <c r="K45" s="275"/>
      <c r="L45" s="275"/>
      <c r="M45" s="275"/>
      <c r="N45" s="275"/>
      <c r="O45" s="276"/>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3">
        <v>1</v>
      </c>
      <c r="B48" s="123" t="s">
        <v>2719</v>
      </c>
      <c r="C48" s="125" t="s">
        <v>31</v>
      </c>
      <c r="D48" s="122" t="s">
        <v>2720</v>
      </c>
      <c r="E48" s="145">
        <v>43733</v>
      </c>
      <c r="F48" s="145">
        <v>43825</v>
      </c>
      <c r="G48" s="172">
        <f>IF(AND(E48&lt;&gt;"",F48&lt;&gt;""),((F48-E48)/30),"")</f>
        <v>3.0666666666666669</v>
      </c>
      <c r="H48" s="123" t="s">
        <v>2723</v>
      </c>
      <c r="I48" s="122" t="s">
        <v>163</v>
      </c>
      <c r="J48" s="122" t="s">
        <v>179</v>
      </c>
      <c r="K48" s="124">
        <v>69693600</v>
      </c>
      <c r="L48" s="125" t="s">
        <v>1148</v>
      </c>
      <c r="M48" s="181">
        <v>1</v>
      </c>
      <c r="N48" s="125" t="s">
        <v>27</v>
      </c>
      <c r="O48" s="125" t="s">
        <v>1148</v>
      </c>
      <c r="P48" s="80"/>
    </row>
    <row r="49" spans="1:16" s="6" customFormat="1" ht="24.75" customHeight="1" x14ac:dyDescent="0.2">
      <c r="A49" s="143">
        <v>2</v>
      </c>
      <c r="B49" s="123" t="s">
        <v>2719</v>
      </c>
      <c r="C49" s="125" t="s">
        <v>31</v>
      </c>
      <c r="D49" s="122" t="s">
        <v>2721</v>
      </c>
      <c r="E49" s="145">
        <v>43733</v>
      </c>
      <c r="F49" s="145">
        <v>43825</v>
      </c>
      <c r="G49" s="172">
        <f t="shared" ref="G49:G107" si="1">IF(AND(E49&lt;&gt;"",F49&lt;&gt;""),((F49-E49)/30),"")</f>
        <v>3.0666666666666669</v>
      </c>
      <c r="H49" s="123" t="s">
        <v>2723</v>
      </c>
      <c r="I49" s="122" t="s">
        <v>163</v>
      </c>
      <c r="J49" s="122" t="s">
        <v>168</v>
      </c>
      <c r="K49" s="124">
        <v>62724240</v>
      </c>
      <c r="L49" s="125" t="s">
        <v>1148</v>
      </c>
      <c r="M49" s="181">
        <v>1</v>
      </c>
      <c r="N49" s="125" t="s">
        <v>27</v>
      </c>
      <c r="O49" s="125" t="s">
        <v>1148</v>
      </c>
      <c r="P49" s="80"/>
    </row>
    <row r="50" spans="1:16" s="6" customFormat="1" ht="24.75" customHeight="1" x14ac:dyDescent="0.2">
      <c r="A50" s="143">
        <v>3</v>
      </c>
      <c r="B50" s="123" t="s">
        <v>2719</v>
      </c>
      <c r="C50" s="125" t="s">
        <v>31</v>
      </c>
      <c r="D50" s="122" t="s">
        <v>2722</v>
      </c>
      <c r="E50" s="145">
        <v>43733</v>
      </c>
      <c r="F50" s="145">
        <v>43825</v>
      </c>
      <c r="G50" s="172">
        <f t="shared" si="1"/>
        <v>3.0666666666666669</v>
      </c>
      <c r="H50" s="120" t="s">
        <v>2723</v>
      </c>
      <c r="I50" s="122" t="s">
        <v>163</v>
      </c>
      <c r="J50" s="122" t="s">
        <v>173</v>
      </c>
      <c r="K50" s="124">
        <v>66208920</v>
      </c>
      <c r="L50" s="125" t="s">
        <v>1148</v>
      </c>
      <c r="M50" s="181">
        <v>1</v>
      </c>
      <c r="N50" s="125" t="s">
        <v>27</v>
      </c>
      <c r="O50" s="125" t="s">
        <v>1148</v>
      </c>
      <c r="P50" s="80"/>
    </row>
    <row r="51" spans="1:16" s="6" customFormat="1" ht="24.75" customHeight="1" outlineLevel="1" x14ac:dyDescent="0.2">
      <c r="A51" s="143">
        <v>4</v>
      </c>
      <c r="B51" s="123" t="s">
        <v>2719</v>
      </c>
      <c r="C51" s="125" t="s">
        <v>31</v>
      </c>
      <c r="D51" s="122" t="s">
        <v>2724</v>
      </c>
      <c r="E51" s="145">
        <v>43878</v>
      </c>
      <c r="F51" s="145">
        <v>44196</v>
      </c>
      <c r="G51" s="172">
        <f t="shared" si="1"/>
        <v>10.6</v>
      </c>
      <c r="H51" s="123" t="s">
        <v>2725</v>
      </c>
      <c r="I51" s="122" t="s">
        <v>163</v>
      </c>
      <c r="J51" s="122" t="s">
        <v>168</v>
      </c>
      <c r="K51" s="124">
        <v>1035267995</v>
      </c>
      <c r="L51" s="125" t="s">
        <v>1148</v>
      </c>
      <c r="M51" s="181">
        <v>1</v>
      </c>
      <c r="N51" s="125" t="s">
        <v>1151</v>
      </c>
      <c r="O51" s="125" t="s">
        <v>1148</v>
      </c>
      <c r="P51" s="80"/>
    </row>
    <row r="52" spans="1:16" s="7" customFormat="1" ht="24.75" customHeight="1" outlineLevel="1" x14ac:dyDescent="0.2">
      <c r="A52" s="144">
        <v>5</v>
      </c>
      <c r="B52" s="123" t="s">
        <v>2719</v>
      </c>
      <c r="C52" s="125" t="s">
        <v>31</v>
      </c>
      <c r="D52" s="122" t="s">
        <v>2724</v>
      </c>
      <c r="E52" s="145">
        <v>43878</v>
      </c>
      <c r="F52" s="145">
        <v>44196</v>
      </c>
      <c r="G52" s="172">
        <f t="shared" si="1"/>
        <v>10.6</v>
      </c>
      <c r="H52" s="123" t="s">
        <v>2725</v>
      </c>
      <c r="I52" s="122" t="s">
        <v>163</v>
      </c>
      <c r="J52" s="122" t="s">
        <v>173</v>
      </c>
      <c r="K52" s="124">
        <v>1035267995</v>
      </c>
      <c r="L52" s="125" t="s">
        <v>1148</v>
      </c>
      <c r="M52" s="181">
        <v>1</v>
      </c>
      <c r="N52" s="125" t="s">
        <v>1151</v>
      </c>
      <c r="O52" s="125" t="s">
        <v>1148</v>
      </c>
      <c r="P52" s="81"/>
    </row>
    <row r="53" spans="1:16" s="7" customFormat="1" ht="24.75" customHeight="1" outlineLevel="1" x14ac:dyDescent="0.2">
      <c r="A53" s="144">
        <v>6</v>
      </c>
      <c r="B53" s="123" t="s">
        <v>2719</v>
      </c>
      <c r="C53" s="125" t="s">
        <v>31</v>
      </c>
      <c r="D53" s="122" t="s">
        <v>2724</v>
      </c>
      <c r="E53" s="145">
        <v>43878</v>
      </c>
      <c r="F53" s="145">
        <v>44196</v>
      </c>
      <c r="G53" s="172">
        <f t="shared" si="1"/>
        <v>10.6</v>
      </c>
      <c r="H53" s="123" t="s">
        <v>2725</v>
      </c>
      <c r="I53" s="122" t="s">
        <v>163</v>
      </c>
      <c r="J53" s="122" t="s">
        <v>179</v>
      </c>
      <c r="K53" s="124">
        <v>1035267995</v>
      </c>
      <c r="L53" s="125" t="s">
        <v>1148</v>
      </c>
      <c r="M53" s="181">
        <v>1</v>
      </c>
      <c r="N53" s="125" t="s">
        <v>1151</v>
      </c>
      <c r="O53" s="125" t="s">
        <v>1148</v>
      </c>
      <c r="P53" s="81"/>
    </row>
    <row r="54" spans="1:16" s="7" customFormat="1" ht="24.75" customHeight="1" outlineLevel="1" x14ac:dyDescent="0.2">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
      <c r="A82" s="144">
        <v>35</v>
      </c>
      <c r="B82" s="123"/>
      <c r="C82" s="125"/>
      <c r="D82" s="122"/>
      <c r="E82" s="145"/>
      <c r="F82" s="145"/>
      <c r="G82" s="172" t="str">
        <f t="shared" si="2"/>
        <v/>
      </c>
      <c r="H82" s="123"/>
      <c r="I82" s="122"/>
      <c r="J82" s="122"/>
      <c r="K82" s="124"/>
      <c r="L82" s="125"/>
      <c r="M82" s="181"/>
      <c r="N82" s="125"/>
      <c r="O82" s="125"/>
      <c r="P82" s="81"/>
    </row>
    <row r="83" spans="1:16" s="7" customFormat="1" ht="24.5" customHeight="1" outlineLevel="1" x14ac:dyDescent="0.2">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25">
      <c r="A107" s="144">
        <v>60</v>
      </c>
      <c r="B107" s="123"/>
      <c r="C107" s="125"/>
      <c r="D107" s="122"/>
      <c r="E107" s="145"/>
      <c r="F107" s="145"/>
      <c r="G107" s="172" t="str">
        <f t="shared" si="1"/>
        <v/>
      </c>
      <c r="H107" s="123"/>
      <c r="I107" s="122"/>
      <c r="J107" s="122"/>
      <c r="K107" s="124"/>
      <c r="L107" s="125"/>
      <c r="M107" s="181"/>
      <c r="N107" s="125"/>
      <c r="O107" s="125"/>
      <c r="P107" s="81"/>
    </row>
    <row r="108" spans="1:16" ht="29.5" customHeight="1" thickBot="1" x14ac:dyDescent="0.25">
      <c r="O108" s="185" t="str">
        <f>HYPERLINK("#Integrante_2!A1","INICIO")</f>
        <v>INICIO</v>
      </c>
    </row>
    <row r="109" spans="1:16" s="19" customFormat="1" ht="31.5" customHeight="1" thickBot="1" x14ac:dyDescent="0.25">
      <c r="A109" s="268" t="s">
        <v>2638</v>
      </c>
      <c r="B109" s="269"/>
      <c r="C109" s="269"/>
      <c r="D109" s="269"/>
      <c r="E109" s="269"/>
      <c r="F109" s="269"/>
      <c r="G109" s="269"/>
      <c r="H109" s="269"/>
      <c r="I109" s="269"/>
      <c r="J109" s="269"/>
      <c r="K109" s="269"/>
      <c r="L109" s="269"/>
      <c r="M109" s="269"/>
      <c r="N109" s="269"/>
      <c r="O109" s="270"/>
      <c r="P109" s="78"/>
    </row>
    <row r="110" spans="1:16" ht="15" customHeight="1" x14ac:dyDescent="0.2">
      <c r="A110" s="271" t="s">
        <v>2660</v>
      </c>
      <c r="B110" s="272"/>
      <c r="C110" s="272"/>
      <c r="D110" s="272"/>
      <c r="E110" s="272"/>
      <c r="F110" s="272"/>
      <c r="G110" s="272"/>
      <c r="H110" s="272"/>
      <c r="I110" s="272"/>
      <c r="J110" s="272"/>
      <c r="K110" s="272"/>
      <c r="L110" s="272"/>
      <c r="M110" s="272"/>
      <c r="N110" s="272"/>
      <c r="O110" s="273"/>
    </row>
    <row r="111" spans="1:16" x14ac:dyDescent="0.2">
      <c r="A111" s="274"/>
      <c r="B111" s="275"/>
      <c r="C111" s="275"/>
      <c r="D111" s="275"/>
      <c r="E111" s="275"/>
      <c r="F111" s="275"/>
      <c r="G111" s="275"/>
      <c r="H111" s="275"/>
      <c r="I111" s="275"/>
      <c r="J111" s="275"/>
      <c r="K111" s="275"/>
      <c r="L111" s="275"/>
      <c r="M111" s="275"/>
      <c r="N111" s="275"/>
      <c r="O111" s="276"/>
    </row>
    <row r="112" spans="1:16" s="1" customFormat="1" ht="26.25" customHeight="1" x14ac:dyDescent="0.2">
      <c r="I112" s="247" t="s">
        <v>9</v>
      </c>
      <c r="J112" s="24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3">
        <v>1</v>
      </c>
      <c r="B114" s="175" t="s">
        <v>2671</v>
      </c>
      <c r="C114" s="176" t="s">
        <v>31</v>
      </c>
      <c r="D114" s="122" t="s">
        <v>2724</v>
      </c>
      <c r="E114" s="145">
        <v>43878</v>
      </c>
      <c r="F114" s="145">
        <v>44196</v>
      </c>
      <c r="G114" s="172">
        <f>IF(AND(E114&lt;&gt;"",F114&lt;&gt;""),((F114-E114)/30),"")</f>
        <v>10.6</v>
      </c>
      <c r="H114" s="123" t="s">
        <v>2725</v>
      </c>
      <c r="I114" s="122" t="s">
        <v>163</v>
      </c>
      <c r="J114" s="122" t="s">
        <v>168</v>
      </c>
      <c r="K114" s="124">
        <v>1035267995</v>
      </c>
      <c r="L114" s="102">
        <f>+IF(AND(K114&gt;0,O114="Ejecución"),(K114/877802)*Tabla283[[#This Row],[% participación]],IF(AND(K114&gt;0,O114&lt;&gt;"Ejecución"),"-",""))</f>
        <v>1179.3866897090688</v>
      </c>
      <c r="M114" s="125" t="s">
        <v>1148</v>
      </c>
      <c r="N114" s="181">
        <f>+IF(M116="No",1,IF(M116="Si","Ingrese %",""))</f>
        <v>1</v>
      </c>
      <c r="O114" s="177" t="s">
        <v>1150</v>
      </c>
      <c r="P114" s="80"/>
    </row>
    <row r="115" spans="1:16" s="6" customFormat="1" ht="24.75" customHeight="1" x14ac:dyDescent="0.2">
      <c r="A115" s="143">
        <v>2</v>
      </c>
      <c r="B115" s="175" t="s">
        <v>2671</v>
      </c>
      <c r="C115" s="176" t="s">
        <v>31</v>
      </c>
      <c r="D115" s="122" t="s">
        <v>2724</v>
      </c>
      <c r="E115" s="145">
        <v>43878</v>
      </c>
      <c r="F115" s="145">
        <v>44196</v>
      </c>
      <c r="G115" s="172">
        <f t="shared" ref="G115:G160" si="3">IF(AND(E115&lt;&gt;"",F115&lt;&gt;""),((F115-E115)/30),"")</f>
        <v>10.6</v>
      </c>
      <c r="H115" s="123" t="s">
        <v>2725</v>
      </c>
      <c r="I115" s="122" t="s">
        <v>163</v>
      </c>
      <c r="J115" s="122" t="s">
        <v>173</v>
      </c>
      <c r="K115" s="124"/>
      <c r="L115" s="102" t="str">
        <f>+IF(AND(K115&gt;0,O115="Ejecución"),(K115/877802)*Tabla283[[#This Row],[% participación]],IF(AND(K115&gt;0,O115&lt;&gt;"Ejecución"),"-",""))</f>
        <v/>
      </c>
      <c r="M115" s="125" t="s">
        <v>1148</v>
      </c>
      <c r="N115" s="181">
        <f>+IF(M116="No",1,IF(M116="Si","Ingrese %",""))</f>
        <v>1</v>
      </c>
      <c r="O115" s="177" t="s">
        <v>1150</v>
      </c>
      <c r="P115" s="80"/>
    </row>
    <row r="116" spans="1:16" s="6" customFormat="1" ht="24.75" customHeight="1" x14ac:dyDescent="0.2">
      <c r="A116" s="143">
        <v>3</v>
      </c>
      <c r="B116" s="175" t="s">
        <v>2671</v>
      </c>
      <c r="C116" s="176" t="s">
        <v>31</v>
      </c>
      <c r="D116" s="122" t="s">
        <v>2724</v>
      </c>
      <c r="E116" s="145">
        <v>43878</v>
      </c>
      <c r="F116" s="145">
        <v>44196</v>
      </c>
      <c r="G116" s="172">
        <f t="shared" si="3"/>
        <v>10.6</v>
      </c>
      <c r="H116" s="123" t="s">
        <v>2725</v>
      </c>
      <c r="I116" s="122" t="s">
        <v>163</v>
      </c>
      <c r="J116" s="122" t="s">
        <v>179</v>
      </c>
      <c r="K116" s="124"/>
      <c r="L116" s="102" t="str">
        <f>+IF(AND(K116&gt;0,O116="Ejecución"),(K116/877802)*Tabla283[[#This Row],[% participación]],IF(AND(K116&gt;0,O116&lt;&gt;"Ejecución"),"-",""))</f>
        <v/>
      </c>
      <c r="M116" s="125" t="s">
        <v>1148</v>
      </c>
      <c r="N116" s="181">
        <f t="shared" ref="N116:N160" si="4">+IF(M116="No",1,IF(M116="Si","Ingrese %",""))</f>
        <v>1</v>
      </c>
      <c r="O116" s="177" t="s">
        <v>1150</v>
      </c>
      <c r="P116" s="80"/>
    </row>
    <row r="117" spans="1:16" s="6" customFormat="1" ht="24.75" customHeight="1" outlineLevel="1" x14ac:dyDescent="0.2">
      <c r="A117" s="143">
        <v>4</v>
      </c>
      <c r="B117" s="175" t="s">
        <v>2671</v>
      </c>
      <c r="C117" s="176" t="s">
        <v>31</v>
      </c>
      <c r="D117" s="122"/>
      <c r="E117" s="145"/>
      <c r="F117" s="145"/>
      <c r="G117" s="172" t="str">
        <f t="shared" si="3"/>
        <v/>
      </c>
      <c r="H117" s="123"/>
      <c r="I117" s="122"/>
      <c r="J117" s="122"/>
      <c r="K117" s="68"/>
      <c r="L117" s="102" t="str">
        <f>+IF(AND(K117&gt;0,O117="Ejecución"),(K117/877802)*Tabla283[[#This Row],[% participación]],IF(AND(K117&gt;0,O117&lt;&gt;"Ejecución"),"-",""))</f>
        <v/>
      </c>
      <c r="M117" s="125"/>
      <c r="N117" s="181" t="str">
        <f t="shared" si="4"/>
        <v/>
      </c>
      <c r="O117" s="177" t="s">
        <v>1150</v>
      </c>
      <c r="P117" s="80"/>
    </row>
    <row r="118" spans="1:16" s="7" customFormat="1" ht="24.75" customHeight="1" outlineLevel="1" x14ac:dyDescent="0.2">
      <c r="A118" s="144">
        <v>5</v>
      </c>
      <c r="B118" s="175" t="s">
        <v>2671</v>
      </c>
      <c r="C118" s="176" t="s">
        <v>31</v>
      </c>
      <c r="D118" s="122"/>
      <c r="E118" s="145"/>
      <c r="F118" s="145"/>
      <c r="G118" s="172" t="str">
        <f t="shared" si="3"/>
        <v/>
      </c>
      <c r="H118" s="123"/>
      <c r="I118" s="122"/>
      <c r="J118" s="122"/>
      <c r="K118" s="68"/>
      <c r="L118" s="102" t="str">
        <f>+IF(AND(K118&gt;0,O118="Ejecución"),(K118/877802)*Tabla283[[#This Row],[% participación]],IF(AND(K118&gt;0,O118&lt;&gt;"Ejecución"),"-",""))</f>
        <v/>
      </c>
      <c r="M118" s="125"/>
      <c r="N118" s="181" t="str">
        <f t="shared" si="4"/>
        <v/>
      </c>
      <c r="O118" s="177" t="s">
        <v>1150</v>
      </c>
      <c r="P118" s="81"/>
    </row>
    <row r="119" spans="1:16" s="7" customFormat="1" ht="24.75" customHeight="1" outlineLevel="1" x14ac:dyDescent="0.2">
      <c r="A119" s="144">
        <v>6</v>
      </c>
      <c r="B119" s="175" t="s">
        <v>2671</v>
      </c>
      <c r="C119" s="176" t="s">
        <v>31</v>
      </c>
      <c r="D119" s="122"/>
      <c r="E119" s="145"/>
      <c r="F119" s="145"/>
      <c r="G119" s="172" t="str">
        <f t="shared" si="3"/>
        <v/>
      </c>
      <c r="H119" s="123"/>
      <c r="I119" s="122"/>
      <c r="J119" s="122"/>
      <c r="K119" s="68"/>
      <c r="L119" s="102" t="str">
        <f>+IF(AND(K119&gt;0,O119="Ejecución"),(K119/877802)*Tabla283[[#This Row],[% participación]],IF(AND(K119&gt;0,O119&lt;&gt;"Ejecución"),"-",""))</f>
        <v/>
      </c>
      <c r="M119" s="125"/>
      <c r="N119" s="181" t="str">
        <f t="shared" si="4"/>
        <v/>
      </c>
      <c r="O119" s="177" t="s">
        <v>1150</v>
      </c>
      <c r="P119" s="81"/>
    </row>
    <row r="120" spans="1:16" s="7" customFormat="1" ht="24.75" customHeight="1" outlineLevel="1" x14ac:dyDescent="0.2">
      <c r="A120" s="144">
        <v>7</v>
      </c>
      <c r="B120" s="175" t="s">
        <v>2671</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si="4"/>
        <v/>
      </c>
      <c r="O120" s="177" t="s">
        <v>1150</v>
      </c>
      <c r="P120" s="81"/>
    </row>
    <row r="121" spans="1:16" s="7" customFormat="1" ht="24.75" customHeight="1" outlineLevel="1" x14ac:dyDescent="0.2">
      <c r="A121" s="144">
        <v>8</v>
      </c>
      <c r="B121" s="175" t="s">
        <v>2671</v>
      </c>
      <c r="C121" s="176" t="s">
        <v>31</v>
      </c>
      <c r="D121" s="122"/>
      <c r="E121" s="145"/>
      <c r="F121" s="145"/>
      <c r="G121" s="172" t="str">
        <f t="shared" si="3"/>
        <v/>
      </c>
      <c r="H121" s="120"/>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
      <c r="A122" s="144">
        <v>9</v>
      </c>
      <c r="B122" s="175" t="s">
        <v>2671</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
      <c r="A123" s="144">
        <v>10</v>
      </c>
      <c r="B123" s="175" t="s">
        <v>2671</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
      <c r="A124" s="144">
        <v>11</v>
      </c>
      <c r="B124" s="175" t="s">
        <v>2671</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
      <c r="A125" s="144">
        <v>12</v>
      </c>
      <c r="B125" s="175" t="s">
        <v>2671</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
      <c r="A126" s="144">
        <v>13</v>
      </c>
      <c r="B126" s="175" t="s">
        <v>2671</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
      <c r="A127" s="144">
        <v>14</v>
      </c>
      <c r="B127" s="175" t="s">
        <v>2671</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
      <c r="A128" s="144">
        <v>15</v>
      </c>
      <c r="B128" s="175" t="s">
        <v>2671</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
      <c r="A129" s="144">
        <v>16</v>
      </c>
      <c r="B129" s="175" t="s">
        <v>2671</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
      <c r="A130" s="144">
        <v>17</v>
      </c>
      <c r="B130" s="175" t="s">
        <v>2671</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
      <c r="A131" s="144">
        <v>18</v>
      </c>
      <c r="B131" s="175" t="s">
        <v>2671</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
      <c r="A132" s="144">
        <v>19</v>
      </c>
      <c r="B132" s="175" t="s">
        <v>2671</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
      <c r="A133" s="144">
        <v>20</v>
      </c>
      <c r="B133" s="175" t="s">
        <v>2671</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
      <c r="A134" s="144">
        <v>21</v>
      </c>
      <c r="B134" s="175" t="s">
        <v>2671</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
      <c r="A135" s="144">
        <v>22</v>
      </c>
      <c r="B135" s="175" t="s">
        <v>2671</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
      <c r="A136" s="144">
        <v>23</v>
      </c>
      <c r="B136" s="175" t="s">
        <v>2671</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
      <c r="A137" s="144">
        <v>24</v>
      </c>
      <c r="B137" s="175" t="s">
        <v>2671</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
      <c r="A138" s="144">
        <v>25</v>
      </c>
      <c r="B138" s="175" t="s">
        <v>2671</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
      <c r="A139" s="144">
        <v>26</v>
      </c>
      <c r="B139" s="175" t="s">
        <v>2671</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
      <c r="A140" s="144">
        <v>27</v>
      </c>
      <c r="B140" s="175" t="s">
        <v>2671</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
      <c r="A141" s="144">
        <v>28</v>
      </c>
      <c r="B141" s="175" t="s">
        <v>2671</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
      <c r="A142" s="144">
        <v>29</v>
      </c>
      <c r="B142" s="175" t="s">
        <v>2671</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
      <c r="A143" s="144">
        <v>30</v>
      </c>
      <c r="B143" s="175" t="s">
        <v>2671</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
      <c r="A144" s="144">
        <v>31</v>
      </c>
      <c r="B144" s="175" t="s">
        <v>2671</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
      <c r="A145" s="144">
        <v>32</v>
      </c>
      <c r="B145" s="175" t="s">
        <v>2671</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
      <c r="A146" s="144">
        <v>33</v>
      </c>
      <c r="B146" s="175" t="s">
        <v>2671</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
      <c r="A147" s="144">
        <v>34</v>
      </c>
      <c r="B147" s="175" t="s">
        <v>2671</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
      <c r="A148" s="144">
        <v>35</v>
      </c>
      <c r="B148" s="175" t="s">
        <v>2671</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
      <c r="A149" s="144">
        <v>36</v>
      </c>
      <c r="B149" s="175" t="s">
        <v>2671</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
      <c r="A150" s="144">
        <v>37</v>
      </c>
      <c r="B150" s="175" t="s">
        <v>2671</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
      <c r="A151" s="144">
        <v>38</v>
      </c>
      <c r="B151" s="175" t="s">
        <v>2671</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
      <c r="A152" s="144">
        <v>39</v>
      </c>
      <c r="B152" s="175" t="s">
        <v>2671</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
      <c r="A153" s="144">
        <v>40</v>
      </c>
      <c r="B153" s="175" t="s">
        <v>2671</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
      <c r="A154" s="144">
        <v>41</v>
      </c>
      <c r="B154" s="175" t="s">
        <v>2671</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
      <c r="A155" s="144">
        <v>42</v>
      </c>
      <c r="B155" s="175" t="s">
        <v>2671</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
      <c r="A156" s="144">
        <v>43</v>
      </c>
      <c r="B156" s="175" t="s">
        <v>2671</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
      <c r="A157" s="144">
        <v>44</v>
      </c>
      <c r="B157" s="175" t="s">
        <v>2671</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
      <c r="A158" s="144">
        <v>45</v>
      </c>
      <c r="B158" s="175" t="s">
        <v>2671</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
      <c r="A159" s="144">
        <v>46</v>
      </c>
      <c r="B159" s="175" t="s">
        <v>2671</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25">
      <c r="A160" s="144">
        <v>47</v>
      </c>
      <c r="B160" s="175" t="s">
        <v>2671</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 customHeight="1" thickBot="1" x14ac:dyDescent="0.25">
      <c r="O161" s="185" t="str">
        <f>HYPERLINK("#Integrante_2!A1","INICIO")</f>
        <v>INICIO</v>
      </c>
    </row>
    <row r="162" spans="1:28" s="19" customFormat="1" ht="31.5" customHeight="1" thickBot="1" x14ac:dyDescent="0.25">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
      <c r="A164" s="165"/>
      <c r="B164" s="166"/>
      <c r="C164" s="166"/>
      <c r="E164" s="8"/>
      <c r="F164" s="166"/>
      <c r="G164" s="166"/>
      <c r="H164" s="166"/>
      <c r="I164" s="165"/>
      <c r="J164" s="166"/>
      <c r="K164" s="5"/>
      <c r="L164" s="5"/>
      <c r="M164" s="5"/>
      <c r="N164" s="157"/>
      <c r="O164" s="8"/>
      <c r="Q164" s="4" t="s">
        <v>2649</v>
      </c>
    </row>
    <row r="165" spans="1:28" x14ac:dyDescent="0.2">
      <c r="A165" s="9"/>
      <c r="B165" s="205" t="s">
        <v>2618</v>
      </c>
      <c r="C165" s="205"/>
      <c r="D165" s="205"/>
      <c r="E165" s="8"/>
      <c r="F165" s="5"/>
      <c r="G165" s="253" t="s">
        <v>2618</v>
      </c>
      <c r="H165" s="253"/>
      <c r="I165" s="254" t="s">
        <v>1164</v>
      </c>
      <c r="J165" s="255"/>
      <c r="K165" s="255"/>
      <c r="L165" s="255"/>
      <c r="M165" s="255"/>
      <c r="N165" s="109" t="s">
        <v>26</v>
      </c>
      <c r="O165" s="8"/>
      <c r="S165" s="51"/>
    </row>
    <row r="166" spans="1:28" x14ac:dyDescent="0.2">
      <c r="A166" s="9"/>
      <c r="B166" s="5"/>
      <c r="C166" s="5"/>
      <c r="D166" s="158" t="s">
        <v>14</v>
      </c>
      <c r="E166" s="8"/>
      <c r="F166" s="5"/>
      <c r="G166" s="167" t="s">
        <v>14</v>
      </c>
      <c r="I166" s="9"/>
      <c r="J166" s="5"/>
      <c r="K166" s="5"/>
      <c r="L166" s="5"/>
      <c r="M166" s="5"/>
      <c r="N166" s="5"/>
      <c r="O166" s="8"/>
    </row>
    <row r="167" spans="1:28" x14ac:dyDescent="0.2">
      <c r="A167" s="9"/>
      <c r="D167" s="109" t="s">
        <v>26</v>
      </c>
      <c r="E167" s="8"/>
      <c r="F167" s="5"/>
      <c r="G167" s="109" t="s">
        <v>26</v>
      </c>
      <c r="I167" s="256" t="s">
        <v>2648</v>
      </c>
      <c r="J167" s="257"/>
      <c r="K167" s="257"/>
      <c r="L167" s="257"/>
      <c r="M167" s="257"/>
      <c r="N167" s="257"/>
      <c r="O167" s="258"/>
      <c r="U167" s="51"/>
    </row>
    <row r="168" spans="1:28" x14ac:dyDescent="0.2">
      <c r="A168" s="9"/>
      <c r="B168" s="267" t="s">
        <v>2662</v>
      </c>
      <c r="C168" s="267"/>
      <c r="D168" s="267"/>
      <c r="E168" s="8"/>
      <c r="F168" s="5"/>
      <c r="H168" s="83" t="s">
        <v>2661</v>
      </c>
      <c r="I168" s="256"/>
      <c r="J168" s="257"/>
      <c r="K168" s="257"/>
      <c r="L168" s="257"/>
      <c r="M168" s="257"/>
      <c r="N168" s="257"/>
      <c r="O168" s="25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8"/>
      <c r="P172" s="78"/>
    </row>
    <row r="173" spans="1:28" ht="15" customHeight="1" x14ac:dyDescent="0.2">
      <c r="A173" s="224" t="s">
        <v>2676</v>
      </c>
      <c r="B173" s="225"/>
      <c r="C173" s="225"/>
      <c r="D173" s="225"/>
      <c r="E173" s="225"/>
      <c r="F173" s="225"/>
      <c r="G173" s="225"/>
      <c r="H173" s="225"/>
      <c r="I173" s="225"/>
      <c r="J173" s="225"/>
      <c r="K173" s="225"/>
      <c r="L173" s="225"/>
      <c r="M173" s="225"/>
      <c r="N173" s="225"/>
      <c r="O173" s="226"/>
    </row>
    <row r="174" spans="1:28" ht="25" thickBot="1" x14ac:dyDescent="0.2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4" x14ac:dyDescent="0.2">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4" x14ac:dyDescent="0.2">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4" x14ac:dyDescent="0.2">
      <c r="A179" s="9"/>
      <c r="B179" s="230" t="s">
        <v>2670</v>
      </c>
      <c r="C179" s="230"/>
      <c r="D179" s="230"/>
      <c r="E179" s="24">
        <v>0.02</v>
      </c>
      <c r="F179" s="178">
        <v>0.01</v>
      </c>
      <c r="G179" s="179">
        <f>IF(F179&gt;0,SUM(E179+F179),"")</f>
        <v>0.03</v>
      </c>
      <c r="H179" s="5"/>
      <c r="I179" s="221" t="s">
        <v>2674</v>
      </c>
      <c r="J179" s="222"/>
      <c r="K179" s="222"/>
      <c r="L179" s="223"/>
      <c r="M179" s="178">
        <v>2.1000000000000001E-2</v>
      </c>
      <c r="O179" s="8"/>
      <c r="Q179" s="19"/>
      <c r="R179" s="19"/>
      <c r="S179" s="179">
        <f>IF(M179&gt;0,SUM(L179+M179),"")</f>
        <v>2.1000000000000001E-2</v>
      </c>
      <c r="T179" s="19"/>
      <c r="U179" s="19"/>
      <c r="V179" s="19"/>
      <c r="W179" s="19"/>
      <c r="X179" s="19"/>
      <c r="Y179" s="19"/>
      <c r="Z179" s="19"/>
      <c r="AA179" s="19"/>
      <c r="AB179" s="19"/>
    </row>
    <row r="180" spans="1:28" ht="24" hidden="1" x14ac:dyDescent="0.2">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4" hidden="1" x14ac:dyDescent="0.2">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4" hidden="1" x14ac:dyDescent="0.2">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4">
        <f>+SUM(G179:G182)</f>
        <v>0.03</v>
      </c>
      <c r="D185" s="169" t="s">
        <v>2633</v>
      </c>
      <c r="E185" s="96">
        <f>+(C185*SUM(K20:K35))</f>
        <v>40619042.25</v>
      </c>
      <c r="F185" s="94"/>
      <c r="G185" s="95"/>
      <c r="H185" s="90"/>
      <c r="I185" s="92" t="s">
        <v>2632</v>
      </c>
      <c r="J185" s="184">
        <f>M179</f>
        <v>2.1000000000000001E-2</v>
      </c>
      <c r="K185" s="231" t="s">
        <v>2633</v>
      </c>
      <c r="L185" s="231"/>
      <c r="M185" s="96">
        <f>+J185*K20</f>
        <v>28433329.575000003</v>
      </c>
      <c r="N185" s="97"/>
      <c r="O185" s="98"/>
    </row>
    <row r="186" spans="1:28" ht="16" thickBot="1" x14ac:dyDescent="0.25">
      <c r="A186" s="10"/>
      <c r="B186" s="99"/>
      <c r="C186" s="99"/>
      <c r="D186" s="99"/>
      <c r="E186" s="99"/>
      <c r="F186" s="99"/>
      <c r="G186" s="99"/>
      <c r="H186" s="99"/>
      <c r="I186" s="180"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8"/>
      <c r="P188" s="78"/>
    </row>
    <row r="189" spans="1:28" ht="15" customHeight="1" x14ac:dyDescent="0.2">
      <c r="A189" s="224" t="s">
        <v>19</v>
      </c>
      <c r="B189" s="225"/>
      <c r="C189" s="225"/>
      <c r="D189" s="225"/>
      <c r="E189" s="225"/>
      <c r="F189" s="225"/>
      <c r="G189" s="225"/>
      <c r="H189" s="225"/>
      <c r="I189" s="225"/>
      <c r="J189" s="225"/>
      <c r="K189" s="225"/>
      <c r="L189" s="225"/>
      <c r="M189" s="225"/>
      <c r="N189" s="225"/>
      <c r="O189" s="226"/>
    </row>
    <row r="190" spans="1:28" ht="16" thickBot="1" x14ac:dyDescent="0.25">
      <c r="A190" s="227"/>
      <c r="B190" s="228"/>
      <c r="C190" s="228"/>
      <c r="D190" s="228"/>
      <c r="E190" s="228"/>
      <c r="F190" s="228"/>
      <c r="G190" s="228"/>
      <c r="H190" s="228"/>
      <c r="I190" s="228"/>
      <c r="J190" s="228"/>
      <c r="K190" s="228"/>
      <c r="L190" s="228"/>
      <c r="M190" s="228"/>
      <c r="N190" s="228"/>
      <c r="O190" s="229"/>
    </row>
    <row r="191" spans="1:28" x14ac:dyDescent="0.2">
      <c r="A191" s="9"/>
      <c r="B191" s="5"/>
      <c r="C191" s="5"/>
      <c r="D191" s="5"/>
      <c r="E191" s="5"/>
      <c r="F191" s="5"/>
      <c r="G191" s="5"/>
      <c r="H191" s="5"/>
      <c r="I191" s="5"/>
      <c r="J191" s="5"/>
      <c r="K191" s="5"/>
      <c r="L191" s="5"/>
      <c r="M191" s="5"/>
      <c r="N191" s="5"/>
      <c r="O191" s="8"/>
      <c r="Q191" s="153"/>
      <c r="R191" s="153"/>
      <c r="S191" s="153"/>
      <c r="T191" s="153"/>
    </row>
    <row r="192" spans="1:28" x14ac:dyDescent="0.2">
      <c r="A192" s="9"/>
      <c r="B192" s="246" t="s">
        <v>2641</v>
      </c>
      <c r="C192" s="246"/>
      <c r="E192" s="5" t="s">
        <v>20</v>
      </c>
      <c r="H192" s="167" t="s">
        <v>24</v>
      </c>
      <c r="J192" s="5" t="s">
        <v>2642</v>
      </c>
      <c r="K192" s="5"/>
      <c r="M192" s="5"/>
      <c r="N192" s="5"/>
      <c r="O192" s="50"/>
      <c r="Q192" s="154"/>
      <c r="R192" s="155"/>
      <c r="S192" s="155"/>
      <c r="T192" s="154"/>
    </row>
    <row r="193" spans="1:18" x14ac:dyDescent="0.2">
      <c r="A193" s="9"/>
      <c r="C193" s="128">
        <v>34719</v>
      </c>
      <c r="D193" s="5"/>
      <c r="E193" s="127">
        <v>19</v>
      </c>
      <c r="F193" s="5"/>
      <c r="G193" s="5"/>
      <c r="H193" s="147" t="s">
        <v>2715</v>
      </c>
      <c r="J193" s="5"/>
      <c r="K193" s="128">
        <v>35445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8"/>
      <c r="P197" s="78"/>
    </row>
    <row r="198" spans="1:18" ht="22" thickBot="1" x14ac:dyDescent="0.25">
      <c r="A198" s="9"/>
      <c r="B198" s="5"/>
      <c r="C198" s="5"/>
      <c r="D198" s="5"/>
      <c r="E198" s="5"/>
      <c r="F198" s="5"/>
      <c r="G198" s="5"/>
      <c r="H198" s="5"/>
      <c r="I198" s="5"/>
      <c r="J198" s="5"/>
      <c r="K198" s="5"/>
      <c r="L198" s="5"/>
      <c r="M198" s="5"/>
      <c r="N198" s="5"/>
      <c r="O198" s="185" t="str">
        <f>HYPERLINK("#Integrante_2!A1","INICIO")</f>
        <v>INICIO</v>
      </c>
    </row>
    <row r="199" spans="1:18" ht="231" customHeight="1" x14ac:dyDescent="0.2">
      <c r="A199" s="9"/>
      <c r="B199" s="220" t="s">
        <v>2663</v>
      </c>
      <c r="C199" s="220"/>
      <c r="D199" s="220"/>
      <c r="E199" s="220"/>
      <c r="F199" s="220"/>
      <c r="G199" s="220"/>
      <c r="H199" s="220"/>
      <c r="I199" s="220"/>
      <c r="J199" s="220"/>
      <c r="K199" s="220"/>
      <c r="L199" s="220"/>
      <c r="M199" s="220"/>
      <c r="N199" s="220"/>
      <c r="O199" s="8"/>
    </row>
    <row r="200" spans="1:18" x14ac:dyDescent="0.2">
      <c r="A200" s="9"/>
      <c r="B200" s="243"/>
      <c r="C200" s="243"/>
      <c r="D200" s="243"/>
      <c r="E200" s="243"/>
      <c r="F200" s="243"/>
      <c r="G200" s="243"/>
      <c r="H200" s="243"/>
      <c r="I200" s="243"/>
      <c r="J200" s="243"/>
      <c r="K200" s="243"/>
      <c r="L200" s="243"/>
      <c r="M200" s="243"/>
      <c r="N200" s="243"/>
      <c r="O200" s="8"/>
    </row>
    <row r="201" spans="1:18" x14ac:dyDescent="0.2">
      <c r="A201" s="9"/>
      <c r="B201" s="244" t="s">
        <v>2653</v>
      </c>
      <c r="C201" s="245"/>
      <c r="D201" s="245"/>
      <c r="E201" s="245"/>
      <c r="F201" s="245"/>
      <c r="G201" s="245"/>
      <c r="H201" s="245"/>
      <c r="I201" s="245"/>
      <c r="J201" s="245"/>
      <c r="K201" s="245"/>
      <c r="L201" s="245"/>
      <c r="M201" s="245"/>
      <c r="N201" s="24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7"/>
      <c r="D211" s="21"/>
      <c r="G211" s="27" t="s">
        <v>2625</v>
      </c>
      <c r="H211" s="148" t="s">
        <v>2716</v>
      </c>
      <c r="J211" s="27" t="s">
        <v>2627</v>
      </c>
      <c r="K211" s="148" t="s">
        <v>2716</v>
      </c>
      <c r="L211" s="21"/>
      <c r="M211" s="21"/>
      <c r="N211" s="21"/>
      <c r="O211" s="8"/>
    </row>
    <row r="212" spans="1:15" x14ac:dyDescent="0.2">
      <c r="A212" s="9"/>
      <c r="B212" s="27" t="s">
        <v>2624</v>
      </c>
      <c r="C212" s="147" t="s">
        <v>2715</v>
      </c>
      <c r="D212" s="21"/>
      <c r="G212" s="27" t="s">
        <v>2626</v>
      </c>
      <c r="H212" s="148" t="s">
        <v>2717</v>
      </c>
      <c r="J212" s="27" t="s">
        <v>2628</v>
      </c>
      <c r="K212" s="147" t="s">
        <v>2718</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42"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6" t="s">
        <v>2658</v>
      </c>
      <c r="D2" s="197"/>
      <c r="E2" s="197"/>
      <c r="F2" s="197"/>
      <c r="G2" s="197"/>
      <c r="H2" s="197"/>
      <c r="I2" s="197"/>
      <c r="J2" s="197"/>
      <c r="K2" s="197"/>
      <c r="L2" s="207" t="s">
        <v>2645</v>
      </c>
      <c r="M2" s="207"/>
      <c r="N2" s="213" t="s">
        <v>2646</v>
      </c>
      <c r="O2" s="214"/>
    </row>
    <row r="3" spans="1:20" ht="33" customHeight="1" x14ac:dyDescent="0.2">
      <c r="A3" s="9"/>
      <c r="B3" s="8"/>
      <c r="C3" s="198"/>
      <c r="D3" s="199"/>
      <c r="E3" s="199"/>
      <c r="F3" s="199"/>
      <c r="G3" s="199"/>
      <c r="H3" s="199"/>
      <c r="I3" s="199"/>
      <c r="J3" s="199"/>
      <c r="K3" s="199"/>
      <c r="L3" s="215" t="s">
        <v>1</v>
      </c>
      <c r="M3" s="215"/>
      <c r="N3" s="215" t="s">
        <v>2647</v>
      </c>
      <c r="O3" s="217"/>
    </row>
    <row r="4" spans="1:20" ht="24.75" customHeight="1" thickBot="1" x14ac:dyDescent="0.25">
      <c r="A4" s="10"/>
      <c r="B4" s="12"/>
      <c r="C4" s="200"/>
      <c r="D4" s="201"/>
      <c r="E4" s="201"/>
      <c r="F4" s="201"/>
      <c r="G4" s="201"/>
      <c r="H4" s="201"/>
      <c r="I4" s="201"/>
      <c r="J4" s="201"/>
      <c r="K4" s="201"/>
      <c r="L4" s="218" t="s">
        <v>0</v>
      </c>
      <c r="M4" s="218"/>
      <c r="N4" s="218"/>
      <c r="O4" s="219"/>
      <c r="P4" s="171">
        <f ca="1">NOW()</f>
        <v>44194.722657060185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25">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25">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8"/>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
      <c r="A20" s="9"/>
      <c r="B20" s="111"/>
      <c r="C20" s="5"/>
      <c r="D20" s="168"/>
      <c r="E20" s="160" t="s">
        <v>2669</v>
      </c>
      <c r="F20" s="162"/>
      <c r="G20" s="5"/>
      <c r="H20" s="212"/>
      <c r="I20" s="149"/>
      <c r="J20" s="150"/>
      <c r="K20" s="151"/>
      <c r="L20" s="152"/>
      <c r="M20" s="152"/>
      <c r="N20" s="135">
        <f>+(M20-L20)/30</f>
        <v>0</v>
      </c>
      <c r="O20" s="138"/>
      <c r="U20" s="134"/>
      <c r="V20" s="107">
        <f ca="1">NOW()</f>
        <v>44194.722657060185</v>
      </c>
      <c r="W20" s="107">
        <f ca="1">NOW()</f>
        <v>44194.722657060185</v>
      </c>
    </row>
    <row r="21" spans="1:23" ht="30" customHeight="1" outlineLevel="1" x14ac:dyDescent="0.2">
      <c r="A21" s="9"/>
      <c r="B21" s="72"/>
      <c r="C21" s="5"/>
      <c r="D21" s="5"/>
      <c r="E21" s="5"/>
      <c r="F21" s="5"/>
      <c r="G21" s="5"/>
      <c r="H21" s="170"/>
      <c r="I21" s="149"/>
      <c r="J21" s="150"/>
      <c r="K21" s="151"/>
      <c r="L21" s="152"/>
      <c r="M21" s="152"/>
      <c r="N21" s="135">
        <f t="shared" ref="N21:N35" si="0">+(M21-L21)/30</f>
        <v>0</v>
      </c>
      <c r="O21" s="139"/>
    </row>
    <row r="22" spans="1:23" ht="30" customHeight="1" outlineLevel="1" x14ac:dyDescent="0.2">
      <c r="A22" s="9"/>
      <c r="B22" s="72"/>
      <c r="C22" s="5"/>
      <c r="D22" s="5"/>
      <c r="E22" s="5"/>
      <c r="F22" s="5"/>
      <c r="G22" s="5"/>
      <c r="H22" s="170"/>
      <c r="I22" s="149"/>
      <c r="J22" s="150"/>
      <c r="K22" s="151"/>
      <c r="L22" s="152"/>
      <c r="M22" s="152"/>
      <c r="N22" s="136">
        <f t="shared" si="0"/>
        <v>0</v>
      </c>
      <c r="O22" s="139"/>
    </row>
    <row r="23" spans="1:23" ht="30" customHeight="1" outlineLevel="1" x14ac:dyDescent="0.2">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
      <c r="A24" s="9"/>
      <c r="B24" s="103"/>
      <c r="C24" s="21"/>
      <c r="D24" s="21"/>
      <c r="E24" s="21"/>
      <c r="F24" s="5"/>
      <c r="G24" s="5"/>
      <c r="H24" s="170"/>
      <c r="I24" s="149"/>
      <c r="J24" s="150"/>
      <c r="K24" s="151"/>
      <c r="L24" s="152"/>
      <c r="M24" s="152"/>
      <c r="N24" s="136">
        <f t="shared" si="0"/>
        <v>0</v>
      </c>
      <c r="O24" s="139"/>
    </row>
    <row r="25" spans="1:23" ht="30" customHeight="1" outlineLevel="1" x14ac:dyDescent="0.2">
      <c r="A25" s="9"/>
      <c r="B25" s="103"/>
      <c r="C25" s="21"/>
      <c r="D25" s="21"/>
      <c r="E25" s="21"/>
      <c r="F25" s="5"/>
      <c r="G25" s="5"/>
      <c r="H25" s="170"/>
      <c r="I25" s="149"/>
      <c r="J25" s="150"/>
      <c r="K25" s="151"/>
      <c r="L25" s="152"/>
      <c r="M25" s="152"/>
      <c r="N25" s="136">
        <f t="shared" si="0"/>
        <v>0</v>
      </c>
      <c r="O25" s="139"/>
    </row>
    <row r="26" spans="1:23" ht="30" customHeight="1" outlineLevel="1" x14ac:dyDescent="0.2">
      <c r="A26" s="9"/>
      <c r="B26" s="103"/>
      <c r="C26" s="21"/>
      <c r="D26" s="21"/>
      <c r="E26" s="21"/>
      <c r="F26" s="5"/>
      <c r="G26" s="5"/>
      <c r="H26" s="170"/>
      <c r="I26" s="149"/>
      <c r="J26" s="150"/>
      <c r="K26" s="151"/>
      <c r="L26" s="152"/>
      <c r="M26" s="152"/>
      <c r="N26" s="136">
        <f t="shared" si="0"/>
        <v>0</v>
      </c>
      <c r="O26" s="139"/>
    </row>
    <row r="27" spans="1:23" ht="30" customHeight="1" outlineLevel="1" x14ac:dyDescent="0.2">
      <c r="A27" s="9"/>
      <c r="B27" s="103"/>
      <c r="C27" s="21"/>
      <c r="D27" s="21"/>
      <c r="E27" s="21"/>
      <c r="F27" s="5"/>
      <c r="G27" s="5"/>
      <c r="H27" s="170"/>
      <c r="I27" s="149"/>
      <c r="J27" s="150"/>
      <c r="K27" s="151"/>
      <c r="L27" s="152"/>
      <c r="M27" s="152"/>
      <c r="N27" s="136">
        <f t="shared" si="0"/>
        <v>0</v>
      </c>
      <c r="O27" s="139"/>
    </row>
    <row r="28" spans="1:23" ht="30" customHeight="1" outlineLevel="1" x14ac:dyDescent="0.2">
      <c r="A28" s="9"/>
      <c r="B28" s="103"/>
      <c r="C28" s="21"/>
      <c r="D28" s="21"/>
      <c r="E28" s="21"/>
      <c r="F28" s="5"/>
      <c r="G28" s="5"/>
      <c r="H28" s="170"/>
      <c r="I28" s="149"/>
      <c r="J28" s="150"/>
      <c r="K28" s="151"/>
      <c r="L28" s="152"/>
      <c r="M28" s="152"/>
      <c r="N28" s="136">
        <f t="shared" si="0"/>
        <v>0</v>
      </c>
      <c r="O28" s="139"/>
    </row>
    <row r="29" spans="1:23" ht="30" customHeight="1" outlineLevel="1" x14ac:dyDescent="0.2">
      <c r="A29" s="9"/>
      <c r="B29" s="72"/>
      <c r="C29" s="5"/>
      <c r="D29" s="5"/>
      <c r="E29" s="5"/>
      <c r="F29" s="5"/>
      <c r="G29" s="5"/>
      <c r="H29" s="170"/>
      <c r="I29" s="149"/>
      <c r="J29" s="150"/>
      <c r="K29" s="151"/>
      <c r="L29" s="152"/>
      <c r="M29" s="152"/>
      <c r="N29" s="136">
        <f t="shared" si="0"/>
        <v>0</v>
      </c>
      <c r="O29" s="139"/>
    </row>
    <row r="30" spans="1:23" ht="30" customHeight="1" outlineLevel="1" x14ac:dyDescent="0.2">
      <c r="A30" s="9"/>
      <c r="B30" s="72"/>
      <c r="C30" s="5"/>
      <c r="D30" s="5"/>
      <c r="E30" s="5"/>
      <c r="F30" s="5"/>
      <c r="G30" s="5"/>
      <c r="H30" s="170"/>
      <c r="I30" s="149"/>
      <c r="J30" s="150"/>
      <c r="K30" s="151"/>
      <c r="L30" s="152"/>
      <c r="M30" s="152"/>
      <c r="N30" s="136">
        <f t="shared" si="0"/>
        <v>0</v>
      </c>
      <c r="O30" s="139"/>
    </row>
    <row r="31" spans="1:23" ht="30" customHeight="1" outlineLevel="1" x14ac:dyDescent="0.2">
      <c r="A31" s="9"/>
      <c r="B31" s="72"/>
      <c r="C31" s="5"/>
      <c r="D31" s="5"/>
      <c r="E31" s="5"/>
      <c r="F31" s="5"/>
      <c r="G31" s="5"/>
      <c r="H31" s="170"/>
      <c r="I31" s="149"/>
      <c r="J31" s="150"/>
      <c r="K31" s="151"/>
      <c r="L31" s="152"/>
      <c r="M31" s="152"/>
      <c r="N31" s="136">
        <f t="shared" si="0"/>
        <v>0</v>
      </c>
      <c r="O31" s="139"/>
    </row>
    <row r="32" spans="1:23" ht="30" customHeight="1" outlineLevel="1" x14ac:dyDescent="0.2">
      <c r="A32" s="9"/>
      <c r="B32" s="72"/>
      <c r="C32" s="5"/>
      <c r="D32" s="5"/>
      <c r="E32" s="5"/>
      <c r="F32" s="5"/>
      <c r="G32" s="5"/>
      <c r="H32" s="170"/>
      <c r="I32" s="149"/>
      <c r="J32" s="150"/>
      <c r="K32" s="151"/>
      <c r="L32" s="152"/>
      <c r="M32" s="152"/>
      <c r="N32" s="136">
        <f t="shared" si="0"/>
        <v>0</v>
      </c>
      <c r="O32" s="139"/>
    </row>
    <row r="33" spans="1:16" ht="30" customHeight="1" outlineLevel="1" x14ac:dyDescent="0.2">
      <c r="A33" s="9"/>
      <c r="B33" s="72"/>
      <c r="C33" s="5"/>
      <c r="D33" s="5"/>
      <c r="E33" s="5"/>
      <c r="F33" s="5"/>
      <c r="G33" s="5"/>
      <c r="H33" s="170"/>
      <c r="I33" s="149"/>
      <c r="J33" s="150"/>
      <c r="K33" s="151"/>
      <c r="L33" s="152"/>
      <c r="M33" s="152"/>
      <c r="N33" s="136">
        <f t="shared" si="0"/>
        <v>0</v>
      </c>
      <c r="O33" s="139"/>
    </row>
    <row r="34" spans="1:16" ht="30" customHeight="1" outlineLevel="1" x14ac:dyDescent="0.2">
      <c r="A34" s="9"/>
      <c r="B34" s="72"/>
      <c r="C34" s="5"/>
      <c r="D34" s="5"/>
      <c r="E34" s="5"/>
      <c r="F34" s="5"/>
      <c r="G34" s="5"/>
      <c r="H34" s="170"/>
      <c r="I34" s="149"/>
      <c r="J34" s="150"/>
      <c r="K34" s="151"/>
      <c r="L34" s="152"/>
      <c r="M34" s="152"/>
      <c r="N34" s="136">
        <f t="shared" si="0"/>
        <v>0</v>
      </c>
      <c r="O34" s="139"/>
    </row>
    <row r="35" spans="1:16" ht="30" customHeight="1" outlineLevel="1" x14ac:dyDescent="0.2">
      <c r="A35" s="9"/>
      <c r="B35" s="72"/>
      <c r="C35" s="5"/>
      <c r="D35" s="5"/>
      <c r="E35" s="5"/>
      <c r="F35" s="5"/>
      <c r="G35" s="5"/>
      <c r="H35" s="1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9"/>
      <c r="I37" s="130"/>
      <c r="J37" s="130"/>
      <c r="K37" s="130"/>
      <c r="L37" s="130"/>
      <c r="M37" s="130"/>
      <c r="N37" s="130"/>
      <c r="O37" s="131"/>
    </row>
    <row r="38" spans="1:16" ht="21" customHeight="1" x14ac:dyDescent="0.2">
      <c r="A38" s="9"/>
      <c r="B38" s="206" t="e">
        <f>VLOOKUP(B20,EAS!A2:B1439,2,0)</f>
        <v>#N/A</v>
      </c>
      <c r="C38" s="206"/>
      <c r="D38" s="206"/>
      <c r="E38" s="206"/>
      <c r="F38" s="206"/>
      <c r="G38" s="5"/>
      <c r="H38" s="132"/>
      <c r="I38" s="216" t="s">
        <v>7</v>
      </c>
      <c r="J38" s="216"/>
      <c r="K38" s="216"/>
      <c r="L38" s="216"/>
      <c r="M38" s="216"/>
      <c r="N38" s="216"/>
      <c r="O38" s="133"/>
    </row>
    <row r="39" spans="1:16" ht="43" customHeight="1" thickBot="1" x14ac:dyDescent="0.25">
      <c r="A39" s="10"/>
      <c r="B39" s="11"/>
      <c r="C39" s="11"/>
      <c r="D39" s="11"/>
      <c r="E39" s="11"/>
      <c r="F39" s="11"/>
      <c r="G39" s="11"/>
      <c r="H39" s="10"/>
      <c r="I39" s="266"/>
      <c r="J39" s="266"/>
      <c r="K39" s="266"/>
      <c r="L39" s="266"/>
      <c r="M39" s="266"/>
      <c r="N39" s="266"/>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8"/>
      <c r="P41" s="78"/>
    </row>
    <row r="42" spans="1:16" ht="8.25" customHeight="1" thickBot="1" x14ac:dyDescent="0.25"/>
    <row r="43" spans="1:16" s="19" customFormat="1" ht="31.5" customHeight="1" thickBot="1" x14ac:dyDescent="0.25">
      <c r="A43" s="268" t="s">
        <v>4</v>
      </c>
      <c r="B43" s="269"/>
      <c r="C43" s="269"/>
      <c r="D43" s="269"/>
      <c r="E43" s="269"/>
      <c r="F43" s="269"/>
      <c r="G43" s="269"/>
      <c r="H43" s="269"/>
      <c r="I43" s="269"/>
      <c r="J43" s="269"/>
      <c r="K43" s="269"/>
      <c r="L43" s="269"/>
      <c r="M43" s="269"/>
      <c r="N43" s="269"/>
      <c r="O43" s="270"/>
      <c r="P43" s="78"/>
    </row>
    <row r="44" spans="1:16" ht="15" customHeight="1" x14ac:dyDescent="0.2">
      <c r="A44" s="271" t="s">
        <v>2659</v>
      </c>
      <c r="B44" s="272"/>
      <c r="C44" s="272"/>
      <c r="D44" s="272"/>
      <c r="E44" s="272"/>
      <c r="F44" s="272"/>
      <c r="G44" s="272"/>
      <c r="H44" s="272"/>
      <c r="I44" s="272"/>
      <c r="J44" s="272"/>
      <c r="K44" s="272"/>
      <c r="L44" s="272"/>
      <c r="M44" s="272"/>
      <c r="N44" s="272"/>
      <c r="O44" s="273"/>
    </row>
    <row r="45" spans="1:16" x14ac:dyDescent="0.2">
      <c r="A45" s="274"/>
      <c r="B45" s="275"/>
      <c r="C45" s="275"/>
      <c r="D45" s="275"/>
      <c r="E45" s="275"/>
      <c r="F45" s="275"/>
      <c r="G45" s="275"/>
      <c r="H45" s="275"/>
      <c r="I45" s="275"/>
      <c r="J45" s="275"/>
      <c r="K45" s="275"/>
      <c r="L45" s="275"/>
      <c r="M45" s="275"/>
      <c r="N45" s="275"/>
      <c r="O45" s="276"/>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25">
      <c r="A107" s="144">
        <v>60</v>
      </c>
      <c r="B107" s="123"/>
      <c r="C107" s="125"/>
      <c r="D107" s="122"/>
      <c r="E107" s="145"/>
      <c r="F107" s="145"/>
      <c r="G107" s="172" t="str">
        <f t="shared" si="1"/>
        <v/>
      </c>
      <c r="H107" s="123"/>
      <c r="I107" s="122"/>
      <c r="J107" s="122"/>
      <c r="K107" s="124"/>
      <c r="L107" s="125"/>
      <c r="M107" s="181"/>
      <c r="N107" s="125"/>
      <c r="O107" s="125"/>
      <c r="P107" s="81"/>
    </row>
    <row r="108" spans="1:16" ht="29.5" customHeight="1" thickBot="1" x14ac:dyDescent="0.25">
      <c r="O108" s="185" t="str">
        <f>HYPERLINK("#Integrante_3!A1","INICIO")</f>
        <v>INICIO</v>
      </c>
    </row>
    <row r="109" spans="1:16" s="19" customFormat="1" ht="31.5" customHeight="1" thickBot="1" x14ac:dyDescent="0.25">
      <c r="A109" s="268" t="s">
        <v>2638</v>
      </c>
      <c r="B109" s="269"/>
      <c r="C109" s="269"/>
      <c r="D109" s="269"/>
      <c r="E109" s="269"/>
      <c r="F109" s="269"/>
      <c r="G109" s="269"/>
      <c r="H109" s="269"/>
      <c r="I109" s="269"/>
      <c r="J109" s="269"/>
      <c r="K109" s="269"/>
      <c r="L109" s="269"/>
      <c r="M109" s="269"/>
      <c r="N109" s="269"/>
      <c r="O109" s="270"/>
      <c r="P109" s="78"/>
    </row>
    <row r="110" spans="1:16" ht="15" customHeight="1" x14ac:dyDescent="0.2">
      <c r="A110" s="271" t="s">
        <v>2660</v>
      </c>
      <c r="B110" s="272"/>
      <c r="C110" s="272"/>
      <c r="D110" s="272"/>
      <c r="E110" s="272"/>
      <c r="F110" s="272"/>
      <c r="G110" s="272"/>
      <c r="H110" s="272"/>
      <c r="I110" s="272"/>
      <c r="J110" s="272"/>
      <c r="K110" s="272"/>
      <c r="L110" s="272"/>
      <c r="M110" s="272"/>
      <c r="N110" s="272"/>
      <c r="O110" s="273"/>
    </row>
    <row r="111" spans="1:16" x14ac:dyDescent="0.2">
      <c r="A111" s="274"/>
      <c r="B111" s="275"/>
      <c r="C111" s="275"/>
      <c r="D111" s="275"/>
      <c r="E111" s="275"/>
      <c r="F111" s="275"/>
      <c r="G111" s="275"/>
      <c r="H111" s="275"/>
      <c r="I111" s="275"/>
      <c r="J111" s="275"/>
      <c r="K111" s="275"/>
      <c r="L111" s="275"/>
      <c r="M111" s="275"/>
      <c r="N111" s="275"/>
      <c r="O111" s="276"/>
    </row>
    <row r="112" spans="1:16" s="1" customFormat="1" ht="26.25" customHeight="1" x14ac:dyDescent="0.2">
      <c r="I112" s="247" t="s">
        <v>9</v>
      </c>
      <c r="J112" s="24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
      <c r="A121" s="144">
        <v>8</v>
      </c>
      <c r="B121" s="175" t="s">
        <v>2671</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25">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 customHeight="1" thickBot="1" x14ac:dyDescent="0.25">
      <c r="O159" s="185" t="str">
        <f>HYPERLINK("#Integrante_3!A1","INICIO")</f>
        <v>INICIO</v>
      </c>
    </row>
    <row r="160" spans="1:16" s="19" customFormat="1" ht="31.5" customHeight="1" thickBot="1" x14ac:dyDescent="0.25">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
      <c r="A162" s="165"/>
      <c r="B162" s="166"/>
      <c r="C162" s="166"/>
      <c r="E162" s="8"/>
      <c r="F162" s="166"/>
      <c r="G162" s="166"/>
      <c r="H162" s="166"/>
      <c r="I162" s="165"/>
      <c r="J162" s="166"/>
      <c r="K162" s="5"/>
      <c r="L162" s="5"/>
      <c r="M162" s="5"/>
      <c r="N162" s="157"/>
      <c r="O162" s="8"/>
      <c r="Q162" s="4" t="s">
        <v>2649</v>
      </c>
    </row>
    <row r="163" spans="1:28" x14ac:dyDescent="0.2">
      <c r="A163" s="9"/>
      <c r="B163" s="205" t="s">
        <v>2618</v>
      </c>
      <c r="C163" s="205"/>
      <c r="D163" s="205"/>
      <c r="E163" s="8"/>
      <c r="F163" s="5"/>
      <c r="G163" s="253" t="s">
        <v>2618</v>
      </c>
      <c r="H163" s="253"/>
      <c r="I163" s="254" t="s">
        <v>1164</v>
      </c>
      <c r="J163" s="255"/>
      <c r="K163" s="255"/>
      <c r="L163" s="255"/>
      <c r="M163" s="255"/>
      <c r="N163" s="109"/>
      <c r="O163" s="8"/>
      <c r="S163" s="51"/>
    </row>
    <row r="164" spans="1:28" x14ac:dyDescent="0.2">
      <c r="A164" s="9"/>
      <c r="B164" s="5"/>
      <c r="C164" s="5"/>
      <c r="D164" s="158" t="s">
        <v>14</v>
      </c>
      <c r="E164" s="8"/>
      <c r="F164" s="5"/>
      <c r="G164" s="167" t="s">
        <v>14</v>
      </c>
      <c r="I164" s="9"/>
      <c r="J164" s="5"/>
      <c r="K164" s="5"/>
      <c r="L164" s="5"/>
      <c r="M164" s="5"/>
      <c r="N164" s="5"/>
      <c r="O164" s="8"/>
    </row>
    <row r="165" spans="1:28" x14ac:dyDescent="0.2">
      <c r="A165" s="9"/>
      <c r="D165" s="109"/>
      <c r="E165" s="8"/>
      <c r="F165" s="5"/>
      <c r="G165" s="109"/>
      <c r="I165" s="256" t="s">
        <v>2648</v>
      </c>
      <c r="J165" s="257"/>
      <c r="K165" s="257"/>
      <c r="L165" s="257"/>
      <c r="M165" s="257"/>
      <c r="N165" s="257"/>
      <c r="O165" s="258"/>
      <c r="U165" s="51"/>
    </row>
    <row r="166" spans="1:28" x14ac:dyDescent="0.2">
      <c r="A166" s="9"/>
      <c r="B166" s="267" t="s">
        <v>2662</v>
      </c>
      <c r="C166" s="267"/>
      <c r="D166" s="267"/>
      <c r="E166" s="8"/>
      <c r="F166" s="5"/>
      <c r="H166" s="83" t="s">
        <v>2661</v>
      </c>
      <c r="I166" s="256"/>
      <c r="J166" s="257"/>
      <c r="K166" s="257"/>
      <c r="L166" s="257"/>
      <c r="M166" s="257"/>
      <c r="N166" s="257"/>
      <c r="O166" s="258"/>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3" t="s">
        <v>2677</v>
      </c>
      <c r="B170" s="204"/>
      <c r="C170" s="204"/>
      <c r="D170" s="204"/>
      <c r="E170" s="204"/>
      <c r="F170" s="204"/>
      <c r="G170" s="204"/>
      <c r="H170" s="204"/>
      <c r="I170" s="204"/>
      <c r="J170" s="204"/>
      <c r="K170" s="204"/>
      <c r="L170" s="204"/>
      <c r="M170" s="204"/>
      <c r="N170" s="204"/>
      <c r="O170" s="208"/>
      <c r="P170" s="78"/>
    </row>
    <row r="171" spans="1:28" ht="15" customHeight="1" x14ac:dyDescent="0.2">
      <c r="A171" s="224" t="s">
        <v>2676</v>
      </c>
      <c r="B171" s="225"/>
      <c r="C171" s="225"/>
      <c r="D171" s="225"/>
      <c r="E171" s="225"/>
      <c r="F171" s="225"/>
      <c r="G171" s="225"/>
      <c r="H171" s="225"/>
      <c r="I171" s="225"/>
      <c r="J171" s="225"/>
      <c r="K171" s="225"/>
      <c r="L171" s="225"/>
      <c r="M171" s="225"/>
      <c r="N171" s="225"/>
      <c r="O171" s="226"/>
    </row>
    <row r="172" spans="1:28" ht="25" thickBot="1" x14ac:dyDescent="0.2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4" x14ac:dyDescent="0.2">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4" x14ac:dyDescent="0.2">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4" x14ac:dyDescent="0.2">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4" hidden="1" x14ac:dyDescent="0.2">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4" hidden="1" x14ac:dyDescent="0.2">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4" hidden="1" x14ac:dyDescent="0.2">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4">
        <f>+SUM(G177:G180)</f>
        <v>0</v>
      </c>
      <c r="D183" s="169" t="s">
        <v>2633</v>
      </c>
      <c r="E183" s="96">
        <f>+(C183*SUM(K20:K35))</f>
        <v>0</v>
      </c>
      <c r="F183" s="94"/>
      <c r="G183" s="95"/>
      <c r="H183" s="90"/>
      <c r="I183" s="92" t="s">
        <v>2632</v>
      </c>
      <c r="J183" s="184">
        <f>M177</f>
        <v>0</v>
      </c>
      <c r="K183" s="231" t="s">
        <v>2633</v>
      </c>
      <c r="L183" s="231"/>
      <c r="M183" s="96">
        <f>+J183*K20</f>
        <v>0</v>
      </c>
      <c r="N183" s="97"/>
      <c r="O183" s="98"/>
    </row>
    <row r="184" spans="1:28" ht="16" thickBot="1" x14ac:dyDescent="0.25">
      <c r="A184" s="10"/>
      <c r="B184" s="99"/>
      <c r="C184" s="99"/>
      <c r="D184" s="99"/>
      <c r="E184" s="99"/>
      <c r="F184" s="99"/>
      <c r="G184" s="99"/>
      <c r="H184" s="99"/>
      <c r="I184" s="180" t="s">
        <v>2675</v>
      </c>
      <c r="J184" s="99"/>
      <c r="K184" s="99"/>
      <c r="L184" s="99"/>
      <c r="M184" s="99"/>
      <c r="N184" s="100"/>
      <c r="O184" s="101"/>
    </row>
    <row r="185" spans="1:28" ht="8.25" customHeight="1" thickBot="1" x14ac:dyDescent="0.25"/>
    <row r="186" spans="1:28" s="19" customFormat="1" ht="31.5" customHeight="1" thickBot="1" x14ac:dyDescent="0.25">
      <c r="A186" s="203" t="s">
        <v>18</v>
      </c>
      <c r="B186" s="204"/>
      <c r="C186" s="204"/>
      <c r="D186" s="204"/>
      <c r="E186" s="204"/>
      <c r="F186" s="204"/>
      <c r="G186" s="204"/>
      <c r="H186" s="204"/>
      <c r="I186" s="204"/>
      <c r="J186" s="204"/>
      <c r="K186" s="204"/>
      <c r="L186" s="204"/>
      <c r="M186" s="204"/>
      <c r="N186" s="204"/>
      <c r="O186" s="208"/>
      <c r="P186" s="78"/>
    </row>
    <row r="187" spans="1:28" ht="15" customHeight="1" x14ac:dyDescent="0.2">
      <c r="A187" s="224" t="s">
        <v>19</v>
      </c>
      <c r="B187" s="225"/>
      <c r="C187" s="225"/>
      <c r="D187" s="225"/>
      <c r="E187" s="225"/>
      <c r="F187" s="225"/>
      <c r="G187" s="225"/>
      <c r="H187" s="225"/>
      <c r="I187" s="225"/>
      <c r="J187" s="225"/>
      <c r="K187" s="225"/>
      <c r="L187" s="225"/>
      <c r="M187" s="225"/>
      <c r="N187" s="225"/>
      <c r="O187" s="226"/>
    </row>
    <row r="188" spans="1:28" ht="16" thickBot="1" x14ac:dyDescent="0.25">
      <c r="A188" s="227"/>
      <c r="B188" s="228"/>
      <c r="C188" s="228"/>
      <c r="D188" s="228"/>
      <c r="E188" s="228"/>
      <c r="F188" s="228"/>
      <c r="G188" s="228"/>
      <c r="H188" s="228"/>
      <c r="I188" s="228"/>
      <c r="J188" s="228"/>
      <c r="K188" s="228"/>
      <c r="L188" s="228"/>
      <c r="M188" s="228"/>
      <c r="N188" s="228"/>
      <c r="O188" s="229"/>
    </row>
    <row r="189" spans="1:28" x14ac:dyDescent="0.2">
      <c r="A189" s="9"/>
      <c r="B189" s="5"/>
      <c r="C189" s="5"/>
      <c r="D189" s="5"/>
      <c r="E189" s="5"/>
      <c r="F189" s="5"/>
      <c r="G189" s="5"/>
      <c r="H189" s="5"/>
      <c r="I189" s="5"/>
      <c r="J189" s="5"/>
      <c r="K189" s="5"/>
      <c r="L189" s="5"/>
      <c r="M189" s="5"/>
      <c r="N189" s="5"/>
      <c r="O189" s="8"/>
      <c r="Q189" s="153"/>
      <c r="R189" s="153"/>
      <c r="S189" s="153"/>
      <c r="T189" s="153"/>
    </row>
    <row r="190" spans="1:28" x14ac:dyDescent="0.2">
      <c r="A190" s="9"/>
      <c r="B190" s="246" t="s">
        <v>2641</v>
      </c>
      <c r="C190" s="246"/>
      <c r="E190" s="5" t="s">
        <v>20</v>
      </c>
      <c r="H190" s="167" t="s">
        <v>24</v>
      </c>
      <c r="J190" s="5" t="s">
        <v>2642</v>
      </c>
      <c r="K190" s="5"/>
      <c r="M190" s="5"/>
      <c r="N190" s="5"/>
      <c r="O190" s="8"/>
      <c r="Q190" s="154"/>
      <c r="R190" s="155"/>
      <c r="S190" s="155"/>
      <c r="T190" s="154"/>
    </row>
    <row r="191" spans="1:28" x14ac:dyDescent="0.2">
      <c r="A191" s="9"/>
      <c r="C191" s="128"/>
      <c r="D191" s="5"/>
      <c r="E191" s="127"/>
      <c r="F191" s="5"/>
      <c r="G191" s="5"/>
      <c r="H191" s="147"/>
      <c r="J191" s="5"/>
      <c r="K191" s="128"/>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3" t="s">
        <v>29</v>
      </c>
      <c r="B195" s="204"/>
      <c r="C195" s="204"/>
      <c r="D195" s="204"/>
      <c r="E195" s="204"/>
      <c r="F195" s="204"/>
      <c r="G195" s="204"/>
      <c r="H195" s="204"/>
      <c r="I195" s="204"/>
      <c r="J195" s="204"/>
      <c r="K195" s="204"/>
      <c r="L195" s="204"/>
      <c r="M195" s="204"/>
      <c r="N195" s="204"/>
      <c r="O195" s="208"/>
      <c r="P195" s="78"/>
    </row>
    <row r="196" spans="1:18" ht="22" thickBot="1" x14ac:dyDescent="0.25">
      <c r="A196" s="9"/>
      <c r="B196" s="5"/>
      <c r="C196" s="5"/>
      <c r="D196" s="5"/>
      <c r="E196" s="5"/>
      <c r="F196" s="5"/>
      <c r="G196" s="5"/>
      <c r="H196" s="5"/>
      <c r="I196" s="5"/>
      <c r="J196" s="5"/>
      <c r="K196" s="5"/>
      <c r="L196" s="5"/>
      <c r="M196" s="5"/>
      <c r="N196" s="5"/>
      <c r="O196" s="185" t="str">
        <f>HYPERLINK("#Integrante_3!A1","INICIO")</f>
        <v>INICIO</v>
      </c>
    </row>
    <row r="197" spans="1:18" ht="231" customHeight="1" x14ac:dyDescent="0.2">
      <c r="A197" s="9"/>
      <c r="B197" s="220" t="s">
        <v>2663</v>
      </c>
      <c r="C197" s="220"/>
      <c r="D197" s="220"/>
      <c r="E197" s="220"/>
      <c r="F197" s="220"/>
      <c r="G197" s="220"/>
      <c r="H197" s="220"/>
      <c r="I197" s="220"/>
      <c r="J197" s="220"/>
      <c r="K197" s="220"/>
      <c r="L197" s="220"/>
      <c r="M197" s="220"/>
      <c r="N197" s="220"/>
      <c r="O197" s="8"/>
    </row>
    <row r="198" spans="1:18" x14ac:dyDescent="0.2">
      <c r="A198" s="9"/>
      <c r="B198" s="243"/>
      <c r="C198" s="243"/>
      <c r="D198" s="243"/>
      <c r="E198" s="243"/>
      <c r="F198" s="243"/>
      <c r="G198" s="243"/>
      <c r="H198" s="243"/>
      <c r="I198" s="243"/>
      <c r="J198" s="243"/>
      <c r="K198" s="243"/>
      <c r="L198" s="243"/>
      <c r="M198" s="243"/>
      <c r="N198" s="243"/>
      <c r="O198" s="8"/>
    </row>
    <row r="199" spans="1:18" x14ac:dyDescent="0.2">
      <c r="A199" s="9"/>
      <c r="B199" s="244" t="s">
        <v>2653</v>
      </c>
      <c r="C199" s="245"/>
      <c r="D199" s="245"/>
      <c r="E199" s="245"/>
      <c r="F199" s="245"/>
      <c r="G199" s="245"/>
      <c r="H199" s="245"/>
      <c r="I199" s="245"/>
      <c r="J199" s="245"/>
      <c r="K199" s="245"/>
      <c r="L199" s="245"/>
      <c r="M199" s="245"/>
      <c r="N199" s="24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7"/>
      <c r="D209" s="21"/>
      <c r="G209" s="27" t="s">
        <v>2625</v>
      </c>
      <c r="H209" s="148"/>
      <c r="J209" s="27" t="s">
        <v>2627</v>
      </c>
      <c r="K209" s="148"/>
      <c r="L209" s="21"/>
      <c r="M209" s="21"/>
      <c r="N209" s="21"/>
      <c r="O209" s="8"/>
    </row>
    <row r="210" spans="1:15" x14ac:dyDescent="0.2">
      <c r="A210" s="9"/>
      <c r="B210" s="27" t="s">
        <v>2624</v>
      </c>
      <c r="C210" s="147"/>
      <c r="D210" s="21"/>
      <c r="G210" s="27" t="s">
        <v>2626</v>
      </c>
      <c r="H210" s="148"/>
      <c r="J210" s="27" t="s">
        <v>2628</v>
      </c>
      <c r="K210" s="147"/>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6" t="s">
        <v>2658</v>
      </c>
      <c r="D2" s="197"/>
      <c r="E2" s="197"/>
      <c r="F2" s="197"/>
      <c r="G2" s="197"/>
      <c r="H2" s="197"/>
      <c r="I2" s="197"/>
      <c r="J2" s="197"/>
      <c r="K2" s="197"/>
      <c r="L2" s="207" t="s">
        <v>2645</v>
      </c>
      <c r="M2" s="207"/>
      <c r="N2" s="213" t="s">
        <v>2646</v>
      </c>
      <c r="O2" s="214"/>
    </row>
    <row r="3" spans="1:20" ht="33" customHeight="1" x14ac:dyDescent="0.2">
      <c r="A3" s="9"/>
      <c r="B3" s="8"/>
      <c r="C3" s="198"/>
      <c r="D3" s="199"/>
      <c r="E3" s="199"/>
      <c r="F3" s="199"/>
      <c r="G3" s="199"/>
      <c r="H3" s="199"/>
      <c r="I3" s="199"/>
      <c r="J3" s="199"/>
      <c r="K3" s="199"/>
      <c r="L3" s="215" t="s">
        <v>1</v>
      </c>
      <c r="M3" s="215"/>
      <c r="N3" s="215" t="s">
        <v>2647</v>
      </c>
      <c r="O3" s="217"/>
    </row>
    <row r="4" spans="1:20" ht="24.75" customHeight="1" thickBot="1" x14ac:dyDescent="0.25">
      <c r="A4" s="10"/>
      <c r="B4" s="12"/>
      <c r="C4" s="200"/>
      <c r="D4" s="201"/>
      <c r="E4" s="201"/>
      <c r="F4" s="201"/>
      <c r="G4" s="201"/>
      <c r="H4" s="201"/>
      <c r="I4" s="201"/>
      <c r="J4" s="201"/>
      <c r="K4" s="201"/>
      <c r="L4" s="218" t="s">
        <v>0</v>
      </c>
      <c r="M4" s="218"/>
      <c r="N4" s="218"/>
      <c r="O4" s="219"/>
      <c r="P4" s="171">
        <f ca="1">NOW()</f>
        <v>44194.722657060185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25">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25">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8"/>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
      <c r="A20" s="9"/>
      <c r="B20" s="111"/>
      <c r="C20" s="5"/>
      <c r="D20" s="168"/>
      <c r="E20" s="160" t="s">
        <v>2669</v>
      </c>
      <c r="F20" s="162"/>
      <c r="G20" s="5"/>
      <c r="H20" s="212"/>
      <c r="I20" s="149"/>
      <c r="J20" s="150"/>
      <c r="K20" s="151"/>
      <c r="L20" s="152"/>
      <c r="M20" s="152"/>
      <c r="N20" s="135">
        <f>+(M20-L20)/30</f>
        <v>0</v>
      </c>
      <c r="O20" s="138"/>
      <c r="U20" s="134"/>
      <c r="V20" s="107">
        <f ca="1">NOW()</f>
        <v>44194.722657060185</v>
      </c>
      <c r="W20" s="107">
        <f ca="1">NOW()</f>
        <v>44194.722657060185</v>
      </c>
    </row>
    <row r="21" spans="1:23" ht="30" customHeight="1" outlineLevel="1" x14ac:dyDescent="0.2">
      <c r="A21" s="9"/>
      <c r="B21" s="72"/>
      <c r="C21" s="5"/>
      <c r="D21" s="5"/>
      <c r="E21" s="5"/>
      <c r="F21" s="5"/>
      <c r="G21" s="5"/>
      <c r="H21" s="170"/>
      <c r="I21" s="149"/>
      <c r="J21" s="150"/>
      <c r="K21" s="151"/>
      <c r="L21" s="152"/>
      <c r="M21" s="152"/>
      <c r="N21" s="135">
        <f t="shared" ref="N21:N35" si="0">+(M21-L21)/30</f>
        <v>0</v>
      </c>
      <c r="O21" s="139"/>
    </row>
    <row r="22" spans="1:23" ht="30" customHeight="1" outlineLevel="1" x14ac:dyDescent="0.2">
      <c r="A22" s="9"/>
      <c r="B22" s="72"/>
      <c r="C22" s="5"/>
      <c r="D22" s="5"/>
      <c r="E22" s="5"/>
      <c r="F22" s="5"/>
      <c r="G22" s="5"/>
      <c r="H22" s="170"/>
      <c r="I22" s="149"/>
      <c r="J22" s="150"/>
      <c r="K22" s="151"/>
      <c r="L22" s="152"/>
      <c r="M22" s="152"/>
      <c r="N22" s="136">
        <f t="shared" si="0"/>
        <v>0</v>
      </c>
      <c r="O22" s="139"/>
    </row>
    <row r="23" spans="1:23" ht="30" customHeight="1" outlineLevel="1" x14ac:dyDescent="0.2">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
      <c r="A24" s="9"/>
      <c r="B24" s="103"/>
      <c r="C24" s="21"/>
      <c r="D24" s="21"/>
      <c r="E24" s="21"/>
      <c r="F24" s="5"/>
      <c r="G24" s="5"/>
      <c r="H24" s="170"/>
      <c r="I24" s="149"/>
      <c r="J24" s="150"/>
      <c r="K24" s="151"/>
      <c r="L24" s="152"/>
      <c r="M24" s="152"/>
      <c r="N24" s="136">
        <f t="shared" si="0"/>
        <v>0</v>
      </c>
      <c r="O24" s="139"/>
    </row>
    <row r="25" spans="1:23" ht="30" customHeight="1" outlineLevel="1" x14ac:dyDescent="0.2">
      <c r="A25" s="9"/>
      <c r="B25" s="103"/>
      <c r="C25" s="21"/>
      <c r="D25" s="21"/>
      <c r="E25" s="21"/>
      <c r="F25" s="5"/>
      <c r="G25" s="5"/>
      <c r="H25" s="170"/>
      <c r="I25" s="149"/>
      <c r="J25" s="150"/>
      <c r="K25" s="151"/>
      <c r="L25" s="152"/>
      <c r="M25" s="152"/>
      <c r="N25" s="136">
        <f t="shared" si="0"/>
        <v>0</v>
      </c>
      <c r="O25" s="139"/>
    </row>
    <row r="26" spans="1:23" ht="30" customHeight="1" outlineLevel="1" x14ac:dyDescent="0.2">
      <c r="A26" s="9"/>
      <c r="B26" s="103"/>
      <c r="C26" s="21"/>
      <c r="D26" s="21"/>
      <c r="E26" s="21"/>
      <c r="F26" s="5"/>
      <c r="G26" s="5"/>
      <c r="H26" s="170"/>
      <c r="I26" s="149"/>
      <c r="J26" s="150"/>
      <c r="K26" s="151"/>
      <c r="L26" s="152"/>
      <c r="M26" s="152"/>
      <c r="N26" s="136">
        <f t="shared" si="0"/>
        <v>0</v>
      </c>
      <c r="O26" s="139"/>
    </row>
    <row r="27" spans="1:23" ht="30" customHeight="1" outlineLevel="1" x14ac:dyDescent="0.2">
      <c r="A27" s="9"/>
      <c r="B27" s="103"/>
      <c r="C27" s="21"/>
      <c r="D27" s="21"/>
      <c r="E27" s="21"/>
      <c r="F27" s="5"/>
      <c r="G27" s="5"/>
      <c r="H27" s="170"/>
      <c r="I27" s="149"/>
      <c r="J27" s="150"/>
      <c r="K27" s="151"/>
      <c r="L27" s="152"/>
      <c r="M27" s="152"/>
      <c r="N27" s="136">
        <f t="shared" si="0"/>
        <v>0</v>
      </c>
      <c r="O27" s="139"/>
    </row>
    <row r="28" spans="1:23" ht="30" customHeight="1" outlineLevel="1" x14ac:dyDescent="0.2">
      <c r="A28" s="9"/>
      <c r="B28" s="103"/>
      <c r="C28" s="21"/>
      <c r="D28" s="21"/>
      <c r="E28" s="21"/>
      <c r="F28" s="5"/>
      <c r="G28" s="5"/>
      <c r="H28" s="170"/>
      <c r="I28" s="149"/>
      <c r="J28" s="150"/>
      <c r="K28" s="151"/>
      <c r="L28" s="152"/>
      <c r="M28" s="152"/>
      <c r="N28" s="136">
        <f t="shared" si="0"/>
        <v>0</v>
      </c>
      <c r="O28" s="139"/>
    </row>
    <row r="29" spans="1:23" ht="30" customHeight="1" outlineLevel="1" x14ac:dyDescent="0.2">
      <c r="A29" s="9"/>
      <c r="B29" s="72"/>
      <c r="C29" s="5"/>
      <c r="D29" s="5"/>
      <c r="E29" s="5"/>
      <c r="F29" s="5"/>
      <c r="G29" s="5"/>
      <c r="H29" s="170"/>
      <c r="I29" s="149"/>
      <c r="J29" s="150"/>
      <c r="K29" s="151"/>
      <c r="L29" s="152"/>
      <c r="M29" s="152"/>
      <c r="N29" s="136">
        <f t="shared" si="0"/>
        <v>0</v>
      </c>
      <c r="O29" s="139"/>
    </row>
    <row r="30" spans="1:23" ht="30" customHeight="1" outlineLevel="1" x14ac:dyDescent="0.2">
      <c r="A30" s="9"/>
      <c r="B30" s="72"/>
      <c r="C30" s="5"/>
      <c r="D30" s="5"/>
      <c r="E30" s="5"/>
      <c r="F30" s="5"/>
      <c r="G30" s="5"/>
      <c r="H30" s="170"/>
      <c r="I30" s="149"/>
      <c r="J30" s="150"/>
      <c r="K30" s="151"/>
      <c r="L30" s="152"/>
      <c r="M30" s="152"/>
      <c r="N30" s="136">
        <f t="shared" si="0"/>
        <v>0</v>
      </c>
      <c r="O30" s="139"/>
    </row>
    <row r="31" spans="1:23" ht="30" customHeight="1" outlineLevel="1" x14ac:dyDescent="0.2">
      <c r="A31" s="9"/>
      <c r="B31" s="72"/>
      <c r="C31" s="5"/>
      <c r="D31" s="5"/>
      <c r="E31" s="5"/>
      <c r="F31" s="5"/>
      <c r="G31" s="5"/>
      <c r="H31" s="170"/>
      <c r="I31" s="149"/>
      <c r="J31" s="150"/>
      <c r="K31" s="151"/>
      <c r="L31" s="152"/>
      <c r="M31" s="152"/>
      <c r="N31" s="136">
        <f t="shared" si="0"/>
        <v>0</v>
      </c>
      <c r="O31" s="139"/>
    </row>
    <row r="32" spans="1:23" ht="30" customHeight="1" outlineLevel="1" x14ac:dyDescent="0.2">
      <c r="A32" s="9"/>
      <c r="B32" s="72"/>
      <c r="C32" s="5"/>
      <c r="D32" s="5"/>
      <c r="E32" s="5"/>
      <c r="F32" s="5"/>
      <c r="G32" s="5"/>
      <c r="H32" s="170"/>
      <c r="I32" s="149"/>
      <c r="J32" s="150"/>
      <c r="K32" s="151"/>
      <c r="L32" s="152"/>
      <c r="M32" s="152"/>
      <c r="N32" s="136">
        <f t="shared" si="0"/>
        <v>0</v>
      </c>
      <c r="O32" s="139"/>
    </row>
    <row r="33" spans="1:16" ht="30" customHeight="1" outlineLevel="1" x14ac:dyDescent="0.2">
      <c r="A33" s="9"/>
      <c r="B33" s="72"/>
      <c r="C33" s="5"/>
      <c r="D33" s="5"/>
      <c r="E33" s="5"/>
      <c r="F33" s="5"/>
      <c r="G33" s="5"/>
      <c r="H33" s="170"/>
      <c r="I33" s="149"/>
      <c r="J33" s="150"/>
      <c r="K33" s="151"/>
      <c r="L33" s="152"/>
      <c r="M33" s="152"/>
      <c r="N33" s="136">
        <f t="shared" si="0"/>
        <v>0</v>
      </c>
      <c r="O33" s="139"/>
    </row>
    <row r="34" spans="1:16" ht="30" customHeight="1" outlineLevel="1" x14ac:dyDescent="0.2">
      <c r="A34" s="9"/>
      <c r="B34" s="72"/>
      <c r="C34" s="5"/>
      <c r="D34" s="5"/>
      <c r="E34" s="5"/>
      <c r="F34" s="5"/>
      <c r="G34" s="5"/>
      <c r="H34" s="170"/>
      <c r="I34" s="149"/>
      <c r="J34" s="150"/>
      <c r="K34" s="151"/>
      <c r="L34" s="152"/>
      <c r="M34" s="152"/>
      <c r="N34" s="136">
        <f t="shared" si="0"/>
        <v>0</v>
      </c>
      <c r="O34" s="139"/>
    </row>
    <row r="35" spans="1:16" ht="30" customHeight="1" outlineLevel="1" x14ac:dyDescent="0.2">
      <c r="A35" s="9"/>
      <c r="B35" s="72"/>
      <c r="C35" s="5"/>
      <c r="D35" s="5"/>
      <c r="E35" s="5"/>
      <c r="F35" s="5"/>
      <c r="G35" s="5"/>
      <c r="H35" s="1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9"/>
      <c r="I37" s="130"/>
      <c r="J37" s="130"/>
      <c r="K37" s="130"/>
      <c r="L37" s="130"/>
      <c r="M37" s="130"/>
      <c r="N37" s="130"/>
      <c r="O37" s="131"/>
    </row>
    <row r="38" spans="1:16" ht="21" customHeight="1" x14ac:dyDescent="0.2">
      <c r="A38" s="9"/>
      <c r="B38" s="206" t="e">
        <f>VLOOKUP(B20,EAS!A2:B1439,2,0)</f>
        <v>#N/A</v>
      </c>
      <c r="C38" s="206"/>
      <c r="D38" s="206"/>
      <c r="E38" s="206"/>
      <c r="F38" s="206"/>
      <c r="G38" s="5"/>
      <c r="H38" s="132"/>
      <c r="I38" s="216" t="s">
        <v>7</v>
      </c>
      <c r="J38" s="216"/>
      <c r="K38" s="216"/>
      <c r="L38" s="216"/>
      <c r="M38" s="216"/>
      <c r="N38" s="216"/>
      <c r="O38" s="133"/>
    </row>
    <row r="39" spans="1:16" ht="43" customHeight="1" thickBot="1" x14ac:dyDescent="0.25">
      <c r="A39" s="10"/>
      <c r="B39" s="11"/>
      <c r="C39" s="11"/>
      <c r="D39" s="11"/>
      <c r="E39" s="11"/>
      <c r="F39" s="11"/>
      <c r="G39" s="11"/>
      <c r="H39" s="10"/>
      <c r="I39" s="266"/>
      <c r="J39" s="266"/>
      <c r="K39" s="266"/>
      <c r="L39" s="266"/>
      <c r="M39" s="266"/>
      <c r="N39" s="266"/>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8"/>
      <c r="P41" s="78"/>
    </row>
    <row r="42" spans="1:16" ht="8.25" customHeight="1" thickBot="1" x14ac:dyDescent="0.25"/>
    <row r="43" spans="1:16" s="19" customFormat="1" ht="31.5" customHeight="1" thickBot="1" x14ac:dyDescent="0.25">
      <c r="A43" s="268" t="s">
        <v>4</v>
      </c>
      <c r="B43" s="269"/>
      <c r="C43" s="269"/>
      <c r="D43" s="269"/>
      <c r="E43" s="269"/>
      <c r="F43" s="269"/>
      <c r="G43" s="269"/>
      <c r="H43" s="269"/>
      <c r="I43" s="269"/>
      <c r="J43" s="269"/>
      <c r="K43" s="269"/>
      <c r="L43" s="269"/>
      <c r="M43" s="269"/>
      <c r="N43" s="269"/>
      <c r="O43" s="270"/>
      <c r="P43" s="78"/>
    </row>
    <row r="44" spans="1:16" ht="15" customHeight="1" x14ac:dyDescent="0.2">
      <c r="A44" s="271" t="s">
        <v>2659</v>
      </c>
      <c r="B44" s="272"/>
      <c r="C44" s="272"/>
      <c r="D44" s="272"/>
      <c r="E44" s="272"/>
      <c r="F44" s="272"/>
      <c r="G44" s="272"/>
      <c r="H44" s="272"/>
      <c r="I44" s="272"/>
      <c r="J44" s="272"/>
      <c r="K44" s="272"/>
      <c r="L44" s="272"/>
      <c r="M44" s="272"/>
      <c r="N44" s="272"/>
      <c r="O44" s="273"/>
    </row>
    <row r="45" spans="1:16" x14ac:dyDescent="0.2">
      <c r="A45" s="274"/>
      <c r="B45" s="275"/>
      <c r="C45" s="275"/>
      <c r="D45" s="275"/>
      <c r="E45" s="275"/>
      <c r="F45" s="275"/>
      <c r="G45" s="275"/>
      <c r="H45" s="275"/>
      <c r="I45" s="275"/>
      <c r="J45" s="275"/>
      <c r="K45" s="275"/>
      <c r="L45" s="275"/>
      <c r="M45" s="275"/>
      <c r="N45" s="275"/>
      <c r="O45" s="276"/>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2">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2">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2">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2">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2">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2">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2">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2">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2">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2">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2">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2">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2">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2">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2">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2">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2">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2">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2">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2">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2">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2">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2">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2">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2">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2">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2">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2">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2">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2">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2">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2">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2">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2">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2">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2">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2">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2">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2">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2">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2">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2">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2">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2">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25">
      <c r="A107" s="144">
        <v>60</v>
      </c>
      <c r="B107" s="123"/>
      <c r="C107" s="125"/>
      <c r="D107" s="122"/>
      <c r="E107" s="145"/>
      <c r="F107" s="145"/>
      <c r="G107" s="172" t="str">
        <f t="shared" si="1"/>
        <v/>
      </c>
      <c r="H107" s="123"/>
      <c r="I107" s="122"/>
      <c r="J107" s="122"/>
      <c r="K107" s="124"/>
      <c r="L107" s="125"/>
      <c r="M107" s="118"/>
      <c r="N107" s="125"/>
      <c r="O107" s="125"/>
      <c r="P107" s="81"/>
    </row>
    <row r="108" spans="1:16" ht="29.5" customHeight="1" thickBot="1" x14ac:dyDescent="0.25">
      <c r="O108" s="185" t="str">
        <f>HYPERLINK("#Integrante_4!A1","INICIO")</f>
        <v>INICIO</v>
      </c>
    </row>
    <row r="109" spans="1:16" s="19" customFormat="1" ht="31.5" customHeight="1" thickBot="1" x14ac:dyDescent="0.25">
      <c r="A109" s="268" t="s">
        <v>2638</v>
      </c>
      <c r="B109" s="269"/>
      <c r="C109" s="269"/>
      <c r="D109" s="269"/>
      <c r="E109" s="269"/>
      <c r="F109" s="269"/>
      <c r="G109" s="269"/>
      <c r="H109" s="269"/>
      <c r="I109" s="269"/>
      <c r="J109" s="269"/>
      <c r="K109" s="269"/>
      <c r="L109" s="269"/>
      <c r="M109" s="269"/>
      <c r="N109" s="269"/>
      <c r="O109" s="270"/>
      <c r="P109" s="78"/>
    </row>
    <row r="110" spans="1:16" ht="15" customHeight="1" x14ac:dyDescent="0.2">
      <c r="A110" s="271" t="s">
        <v>2660</v>
      </c>
      <c r="B110" s="272"/>
      <c r="C110" s="272"/>
      <c r="D110" s="272"/>
      <c r="E110" s="272"/>
      <c r="F110" s="272"/>
      <c r="G110" s="272"/>
      <c r="H110" s="272"/>
      <c r="I110" s="272"/>
      <c r="J110" s="272"/>
      <c r="K110" s="272"/>
      <c r="L110" s="272"/>
      <c r="M110" s="272"/>
      <c r="N110" s="272"/>
      <c r="O110" s="273"/>
    </row>
    <row r="111" spans="1:16" x14ac:dyDescent="0.2">
      <c r="A111" s="274"/>
      <c r="B111" s="275"/>
      <c r="C111" s="275"/>
      <c r="D111" s="275"/>
      <c r="E111" s="275"/>
      <c r="F111" s="275"/>
      <c r="G111" s="275"/>
      <c r="H111" s="275"/>
      <c r="I111" s="275"/>
      <c r="J111" s="275"/>
      <c r="K111" s="275"/>
      <c r="L111" s="275"/>
      <c r="M111" s="275"/>
      <c r="N111" s="275"/>
      <c r="O111" s="276"/>
    </row>
    <row r="112" spans="1:16" s="1" customFormat="1" ht="26.25" customHeight="1" x14ac:dyDescent="0.2">
      <c r="I112" s="247" t="s">
        <v>9</v>
      </c>
      <c r="J112" s="24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
      <c r="A121" s="144">
        <v>8</v>
      </c>
      <c r="B121" s="175" t="s">
        <v>2671</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25">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 customHeight="1" thickBot="1" x14ac:dyDescent="0.25">
      <c r="O161" s="185" t="str">
        <f>HYPERLINK("#Integrante_4!A1","INICIO")</f>
        <v>INICIO</v>
      </c>
    </row>
    <row r="162" spans="1:28" s="19" customFormat="1" ht="31.5" customHeight="1" thickBot="1" x14ac:dyDescent="0.25">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
      <c r="A164" s="165"/>
      <c r="B164" s="166"/>
      <c r="C164" s="166"/>
      <c r="E164" s="8"/>
      <c r="F164" s="166"/>
      <c r="G164" s="166"/>
      <c r="H164" s="166"/>
      <c r="I164" s="165"/>
      <c r="J164" s="166"/>
      <c r="K164" s="5"/>
      <c r="L164" s="5"/>
      <c r="M164" s="5"/>
      <c r="N164" s="157"/>
      <c r="O164" s="8"/>
      <c r="Q164" s="4" t="s">
        <v>2649</v>
      </c>
    </row>
    <row r="165" spans="1:28" x14ac:dyDescent="0.2">
      <c r="A165" s="9"/>
      <c r="B165" s="205" t="s">
        <v>2618</v>
      </c>
      <c r="C165" s="205"/>
      <c r="D165" s="205"/>
      <c r="E165" s="8"/>
      <c r="F165" s="5"/>
      <c r="G165" s="253" t="s">
        <v>2618</v>
      </c>
      <c r="H165" s="253"/>
      <c r="I165" s="254" t="s">
        <v>1164</v>
      </c>
      <c r="J165" s="255"/>
      <c r="K165" s="255"/>
      <c r="L165" s="255"/>
      <c r="M165" s="255"/>
      <c r="N165" s="109"/>
      <c r="O165" s="8"/>
      <c r="S165" s="51"/>
    </row>
    <row r="166" spans="1:28" x14ac:dyDescent="0.2">
      <c r="A166" s="9"/>
      <c r="B166" s="5"/>
      <c r="C166" s="5"/>
      <c r="D166" s="158" t="s">
        <v>14</v>
      </c>
      <c r="E166" s="8"/>
      <c r="F166" s="5"/>
      <c r="G166" s="167" t="s">
        <v>14</v>
      </c>
      <c r="I166" s="9"/>
      <c r="J166" s="5"/>
      <c r="K166" s="5"/>
      <c r="L166" s="5"/>
      <c r="M166" s="5"/>
      <c r="N166" s="5"/>
      <c r="O166" s="8"/>
    </row>
    <row r="167" spans="1:28" x14ac:dyDescent="0.2">
      <c r="A167" s="9"/>
      <c r="D167" s="109"/>
      <c r="E167" s="8"/>
      <c r="F167" s="5"/>
      <c r="G167" s="109"/>
      <c r="I167" s="256" t="s">
        <v>2648</v>
      </c>
      <c r="J167" s="257"/>
      <c r="K167" s="257"/>
      <c r="L167" s="257"/>
      <c r="M167" s="257"/>
      <c r="N167" s="257"/>
      <c r="O167" s="258"/>
      <c r="U167" s="51"/>
    </row>
    <row r="168" spans="1:28" x14ac:dyDescent="0.2">
      <c r="A168" s="9"/>
      <c r="B168" s="267" t="s">
        <v>2662</v>
      </c>
      <c r="C168" s="267"/>
      <c r="D168" s="267"/>
      <c r="E168" s="8"/>
      <c r="F168" s="5"/>
      <c r="H168" s="83" t="s">
        <v>2661</v>
      </c>
      <c r="I168" s="256"/>
      <c r="J168" s="257"/>
      <c r="K168" s="257"/>
      <c r="L168" s="257"/>
      <c r="M168" s="257"/>
      <c r="N168" s="257"/>
      <c r="O168" s="25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8"/>
      <c r="P172" s="78"/>
    </row>
    <row r="173" spans="1:28" ht="15" customHeight="1" x14ac:dyDescent="0.2">
      <c r="A173" s="224" t="s">
        <v>2676</v>
      </c>
      <c r="B173" s="225"/>
      <c r="C173" s="225"/>
      <c r="D173" s="225"/>
      <c r="E173" s="225"/>
      <c r="F173" s="225"/>
      <c r="G173" s="225"/>
      <c r="H173" s="225"/>
      <c r="I173" s="225"/>
      <c r="J173" s="225"/>
      <c r="K173" s="225"/>
      <c r="L173" s="225"/>
      <c r="M173" s="225"/>
      <c r="N173" s="225"/>
      <c r="O173" s="226"/>
    </row>
    <row r="174" spans="1:28" ht="25" thickBot="1" x14ac:dyDescent="0.2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4" x14ac:dyDescent="0.2">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4" x14ac:dyDescent="0.2">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4" x14ac:dyDescent="0.2">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4" hidden="1" x14ac:dyDescent="0.2">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4" hidden="1" x14ac:dyDescent="0.2">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4" hidden="1" x14ac:dyDescent="0.2">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4">
        <f>+SUM(G179:G182)</f>
        <v>0</v>
      </c>
      <c r="D185" s="169" t="s">
        <v>2633</v>
      </c>
      <c r="E185" s="96">
        <f>+(C185*SUM(K20:K35))</f>
        <v>0</v>
      </c>
      <c r="F185" s="94"/>
      <c r="G185" s="95"/>
      <c r="H185" s="90"/>
      <c r="I185" s="92" t="s">
        <v>2632</v>
      </c>
      <c r="J185" s="184">
        <f>M179</f>
        <v>0</v>
      </c>
      <c r="K185" s="231" t="s">
        <v>2633</v>
      </c>
      <c r="L185" s="231"/>
      <c r="M185" s="96">
        <f>+J185*K20</f>
        <v>0</v>
      </c>
      <c r="N185" s="97"/>
      <c r="O185" s="98"/>
    </row>
    <row r="186" spans="1:28" ht="16" thickBot="1" x14ac:dyDescent="0.25">
      <c r="A186" s="10"/>
      <c r="B186" s="99"/>
      <c r="C186" s="99"/>
      <c r="D186" s="99"/>
      <c r="E186" s="99"/>
      <c r="F186" s="99"/>
      <c r="G186" s="99"/>
      <c r="H186" s="99"/>
      <c r="I186" s="180"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8"/>
      <c r="P188" s="78"/>
    </row>
    <row r="189" spans="1:28" ht="15" customHeight="1" x14ac:dyDescent="0.2">
      <c r="A189" s="224" t="s">
        <v>19</v>
      </c>
      <c r="B189" s="225"/>
      <c r="C189" s="225"/>
      <c r="D189" s="225"/>
      <c r="E189" s="225"/>
      <c r="F189" s="225"/>
      <c r="G189" s="225"/>
      <c r="H189" s="225"/>
      <c r="I189" s="225"/>
      <c r="J189" s="225"/>
      <c r="K189" s="225"/>
      <c r="L189" s="225"/>
      <c r="M189" s="225"/>
      <c r="N189" s="225"/>
      <c r="O189" s="226"/>
    </row>
    <row r="190" spans="1:28" ht="16" thickBot="1" x14ac:dyDescent="0.25">
      <c r="A190" s="227"/>
      <c r="B190" s="228"/>
      <c r="C190" s="228"/>
      <c r="D190" s="228"/>
      <c r="E190" s="228"/>
      <c r="F190" s="228"/>
      <c r="G190" s="228"/>
      <c r="H190" s="228"/>
      <c r="I190" s="228"/>
      <c r="J190" s="228"/>
      <c r="K190" s="228"/>
      <c r="L190" s="228"/>
      <c r="M190" s="228"/>
      <c r="N190" s="228"/>
      <c r="O190" s="229"/>
    </row>
    <row r="191" spans="1:28" x14ac:dyDescent="0.2">
      <c r="A191" s="9"/>
      <c r="B191" s="5"/>
      <c r="C191" s="5"/>
      <c r="D191" s="5"/>
      <c r="E191" s="5"/>
      <c r="F191" s="5"/>
      <c r="G191" s="5"/>
      <c r="H191" s="5"/>
      <c r="I191" s="5"/>
      <c r="J191" s="5"/>
      <c r="K191" s="5"/>
      <c r="L191" s="5"/>
      <c r="M191" s="5"/>
      <c r="N191" s="5"/>
      <c r="O191" s="8"/>
      <c r="Q191" s="153"/>
      <c r="R191" s="153"/>
      <c r="S191" s="153"/>
      <c r="T191" s="153"/>
    </row>
    <row r="192" spans="1:28" x14ac:dyDescent="0.2">
      <c r="A192" s="9"/>
      <c r="B192" s="246" t="s">
        <v>2641</v>
      </c>
      <c r="C192" s="246"/>
      <c r="E192" s="5" t="s">
        <v>20</v>
      </c>
      <c r="H192" s="167" t="s">
        <v>24</v>
      </c>
      <c r="J192" s="5" t="s">
        <v>2642</v>
      </c>
      <c r="K192" s="5"/>
      <c r="M192" s="5"/>
      <c r="N192" s="5"/>
      <c r="O192" s="8"/>
      <c r="Q192" s="154"/>
      <c r="R192" s="155"/>
      <c r="S192" s="155"/>
      <c r="T192" s="154"/>
    </row>
    <row r="193" spans="1:18" x14ac:dyDescent="0.2">
      <c r="A193" s="9"/>
      <c r="C193" s="128"/>
      <c r="D193" s="5"/>
      <c r="E193" s="127"/>
      <c r="F193" s="5"/>
      <c r="G193" s="5"/>
      <c r="H193" s="147"/>
      <c r="J193" s="5"/>
      <c r="K193" s="128"/>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8"/>
      <c r="P197" s="78"/>
    </row>
    <row r="198" spans="1:18" ht="22" thickBot="1" x14ac:dyDescent="0.25">
      <c r="A198" s="9"/>
      <c r="B198" s="5"/>
      <c r="C198" s="5"/>
      <c r="D198" s="5"/>
      <c r="E198" s="5"/>
      <c r="F198" s="5"/>
      <c r="G198" s="5"/>
      <c r="H198" s="5"/>
      <c r="I198" s="5"/>
      <c r="J198" s="5"/>
      <c r="K198" s="5"/>
      <c r="L198" s="5"/>
      <c r="M198" s="5"/>
      <c r="N198" s="5"/>
      <c r="O198" s="185" t="str">
        <f>HYPERLINK("#Integrante_4!A1","INICIO")</f>
        <v>INICIO</v>
      </c>
    </row>
    <row r="199" spans="1:18" ht="231" customHeight="1" x14ac:dyDescent="0.2">
      <c r="A199" s="9"/>
      <c r="B199" s="220" t="s">
        <v>2663</v>
      </c>
      <c r="C199" s="220"/>
      <c r="D199" s="220"/>
      <c r="E199" s="220"/>
      <c r="F199" s="220"/>
      <c r="G199" s="220"/>
      <c r="H199" s="220"/>
      <c r="I199" s="220"/>
      <c r="J199" s="220"/>
      <c r="K199" s="220"/>
      <c r="L199" s="220"/>
      <c r="M199" s="220"/>
      <c r="N199" s="220"/>
      <c r="O199" s="8"/>
    </row>
    <row r="200" spans="1:18" x14ac:dyDescent="0.2">
      <c r="A200" s="9"/>
      <c r="B200" s="243"/>
      <c r="C200" s="243"/>
      <c r="D200" s="243"/>
      <c r="E200" s="243"/>
      <c r="F200" s="243"/>
      <c r="G200" s="243"/>
      <c r="H200" s="243"/>
      <c r="I200" s="243"/>
      <c r="J200" s="243"/>
      <c r="K200" s="243"/>
      <c r="L200" s="243"/>
      <c r="M200" s="243"/>
      <c r="N200" s="243"/>
      <c r="O200" s="8"/>
    </row>
    <row r="201" spans="1:18" x14ac:dyDescent="0.2">
      <c r="A201" s="9"/>
      <c r="B201" s="244" t="s">
        <v>2653</v>
      </c>
      <c r="C201" s="245"/>
      <c r="D201" s="245"/>
      <c r="E201" s="245"/>
      <c r="F201" s="245"/>
      <c r="G201" s="245"/>
      <c r="H201" s="245"/>
      <c r="I201" s="245"/>
      <c r="J201" s="245"/>
      <c r="K201" s="245"/>
      <c r="L201" s="245"/>
      <c r="M201" s="245"/>
      <c r="N201" s="24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7"/>
      <c r="D211" s="21"/>
      <c r="G211" s="27" t="s">
        <v>2625</v>
      </c>
      <c r="H211" s="148"/>
      <c r="J211" s="27" t="s">
        <v>2627</v>
      </c>
      <c r="K211" s="148"/>
      <c r="L211" s="21"/>
      <c r="M211" s="21"/>
      <c r="N211" s="21"/>
      <c r="O211" s="8"/>
    </row>
    <row r="212" spans="1:15" x14ac:dyDescent="0.2">
      <c r="A212" s="9"/>
      <c r="B212" s="27" t="s">
        <v>2624</v>
      </c>
      <c r="C212" s="147"/>
      <c r="D212" s="21"/>
      <c r="G212" s="27" t="s">
        <v>2626</v>
      </c>
      <c r="H212" s="148"/>
      <c r="J212" s="27" t="s">
        <v>2628</v>
      </c>
      <c r="K212" s="147"/>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196" t="s">
        <v>2658</v>
      </c>
      <c r="D2" s="197"/>
      <c r="E2" s="197"/>
      <c r="F2" s="197"/>
      <c r="G2" s="197"/>
      <c r="H2" s="197"/>
      <c r="I2" s="197"/>
      <c r="J2" s="197"/>
      <c r="K2" s="197"/>
      <c r="L2" s="207" t="s">
        <v>2645</v>
      </c>
      <c r="M2" s="207"/>
      <c r="N2" s="213" t="s">
        <v>2646</v>
      </c>
      <c r="O2" s="214"/>
    </row>
    <row r="3" spans="1:20" ht="33" customHeight="1" x14ac:dyDescent="0.2">
      <c r="A3" s="9"/>
      <c r="B3" s="8"/>
      <c r="C3" s="198"/>
      <c r="D3" s="199"/>
      <c r="E3" s="199"/>
      <c r="F3" s="199"/>
      <c r="G3" s="199"/>
      <c r="H3" s="199"/>
      <c r="I3" s="199"/>
      <c r="J3" s="199"/>
      <c r="K3" s="199"/>
      <c r="L3" s="215" t="s">
        <v>1</v>
      </c>
      <c r="M3" s="215"/>
      <c r="N3" s="215" t="s">
        <v>2647</v>
      </c>
      <c r="O3" s="217"/>
    </row>
    <row r="4" spans="1:20" ht="24.75" customHeight="1" thickBot="1" x14ac:dyDescent="0.25">
      <c r="A4" s="10"/>
      <c r="B4" s="12"/>
      <c r="C4" s="200"/>
      <c r="D4" s="201"/>
      <c r="E4" s="201"/>
      <c r="F4" s="201"/>
      <c r="G4" s="201"/>
      <c r="H4" s="201"/>
      <c r="I4" s="201"/>
      <c r="J4" s="201"/>
      <c r="K4" s="201"/>
      <c r="L4" s="218" t="s">
        <v>0</v>
      </c>
      <c r="M4" s="218"/>
      <c r="N4" s="218"/>
      <c r="O4" s="219"/>
      <c r="P4" s="171">
        <f ca="1">NOW()</f>
        <v>44194.722657060185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25">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25">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8"/>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
      <c r="A20" s="9"/>
      <c r="B20" s="111"/>
      <c r="C20" s="5"/>
      <c r="D20" s="168"/>
      <c r="E20" s="160" t="s">
        <v>2669</v>
      </c>
      <c r="F20" s="162"/>
      <c r="G20" s="5"/>
      <c r="H20" s="212"/>
      <c r="I20" s="149"/>
      <c r="J20" s="150"/>
      <c r="K20" s="151"/>
      <c r="L20" s="152"/>
      <c r="M20" s="152"/>
      <c r="N20" s="135">
        <f>+(M20-L20)/30</f>
        <v>0</v>
      </c>
      <c r="O20" s="138"/>
      <c r="U20" s="134"/>
      <c r="V20" s="107">
        <f ca="1">NOW()</f>
        <v>44194.722657060185</v>
      </c>
      <c r="W20" s="107">
        <f ca="1">NOW()</f>
        <v>44194.722657060185</v>
      </c>
    </row>
    <row r="21" spans="1:23" ht="30" customHeight="1" outlineLevel="1" x14ac:dyDescent="0.2">
      <c r="A21" s="9"/>
      <c r="B21" s="72"/>
      <c r="C21" s="5"/>
      <c r="D21" s="5"/>
      <c r="E21" s="5"/>
      <c r="F21" s="5"/>
      <c r="G21" s="5"/>
      <c r="H21" s="170"/>
      <c r="I21" s="149"/>
      <c r="J21" s="150"/>
      <c r="K21" s="151"/>
      <c r="L21" s="152"/>
      <c r="M21" s="152"/>
      <c r="N21" s="135">
        <f t="shared" ref="N21:N35" si="0">+(M21-L21)/30</f>
        <v>0</v>
      </c>
      <c r="O21" s="139"/>
    </row>
    <row r="22" spans="1:23" ht="30" customHeight="1" outlineLevel="1" x14ac:dyDescent="0.2">
      <c r="A22" s="9"/>
      <c r="B22" s="72"/>
      <c r="C22" s="5"/>
      <c r="D22" s="5"/>
      <c r="E22" s="5"/>
      <c r="F22" s="5"/>
      <c r="G22" s="5"/>
      <c r="H22" s="170"/>
      <c r="I22" s="149"/>
      <c r="J22" s="150"/>
      <c r="K22" s="151"/>
      <c r="L22" s="152"/>
      <c r="M22" s="152"/>
      <c r="N22" s="136">
        <f t="shared" si="0"/>
        <v>0</v>
      </c>
      <c r="O22" s="139"/>
    </row>
    <row r="23" spans="1:23" ht="30" customHeight="1" outlineLevel="1" x14ac:dyDescent="0.2">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
      <c r="A24" s="9"/>
      <c r="B24" s="103"/>
      <c r="C24" s="21"/>
      <c r="D24" s="21"/>
      <c r="E24" s="21"/>
      <c r="F24" s="5"/>
      <c r="G24" s="5"/>
      <c r="H24" s="170"/>
      <c r="I24" s="149"/>
      <c r="J24" s="150"/>
      <c r="K24" s="151"/>
      <c r="L24" s="152"/>
      <c r="M24" s="152"/>
      <c r="N24" s="136">
        <f t="shared" si="0"/>
        <v>0</v>
      </c>
      <c r="O24" s="139"/>
    </row>
    <row r="25" spans="1:23" ht="30" customHeight="1" outlineLevel="1" x14ac:dyDescent="0.2">
      <c r="A25" s="9"/>
      <c r="B25" s="103"/>
      <c r="C25" s="21"/>
      <c r="D25" s="21"/>
      <c r="E25" s="21"/>
      <c r="F25" s="5"/>
      <c r="G25" s="5"/>
      <c r="H25" s="170"/>
      <c r="I25" s="149"/>
      <c r="J25" s="150"/>
      <c r="K25" s="151"/>
      <c r="L25" s="152"/>
      <c r="M25" s="152"/>
      <c r="N25" s="136">
        <f t="shared" si="0"/>
        <v>0</v>
      </c>
      <c r="O25" s="139"/>
    </row>
    <row r="26" spans="1:23" ht="30" customHeight="1" outlineLevel="1" x14ac:dyDescent="0.2">
      <c r="A26" s="9"/>
      <c r="B26" s="103"/>
      <c r="C26" s="21"/>
      <c r="D26" s="21"/>
      <c r="E26" s="21"/>
      <c r="F26" s="5"/>
      <c r="G26" s="5"/>
      <c r="H26" s="170"/>
      <c r="I26" s="149"/>
      <c r="J26" s="150"/>
      <c r="K26" s="151"/>
      <c r="L26" s="152"/>
      <c r="M26" s="152"/>
      <c r="N26" s="136">
        <f t="shared" si="0"/>
        <v>0</v>
      </c>
      <c r="O26" s="139"/>
    </row>
    <row r="27" spans="1:23" ht="30" customHeight="1" outlineLevel="1" x14ac:dyDescent="0.2">
      <c r="A27" s="9"/>
      <c r="B27" s="103"/>
      <c r="C27" s="21"/>
      <c r="D27" s="21"/>
      <c r="E27" s="21"/>
      <c r="F27" s="5"/>
      <c r="G27" s="5"/>
      <c r="H27" s="170"/>
      <c r="I27" s="149"/>
      <c r="J27" s="150"/>
      <c r="K27" s="151"/>
      <c r="L27" s="152"/>
      <c r="M27" s="152"/>
      <c r="N27" s="136">
        <f t="shared" si="0"/>
        <v>0</v>
      </c>
      <c r="O27" s="139"/>
    </row>
    <row r="28" spans="1:23" ht="30" customHeight="1" outlineLevel="1" x14ac:dyDescent="0.2">
      <c r="A28" s="9"/>
      <c r="B28" s="103"/>
      <c r="C28" s="21"/>
      <c r="D28" s="21"/>
      <c r="E28" s="21"/>
      <c r="F28" s="5"/>
      <c r="G28" s="5"/>
      <c r="H28" s="170"/>
      <c r="I28" s="149"/>
      <c r="J28" s="150"/>
      <c r="K28" s="151"/>
      <c r="L28" s="152"/>
      <c r="M28" s="152"/>
      <c r="N28" s="136">
        <f t="shared" si="0"/>
        <v>0</v>
      </c>
      <c r="O28" s="139"/>
    </row>
    <row r="29" spans="1:23" ht="30" customHeight="1" outlineLevel="1" x14ac:dyDescent="0.2">
      <c r="A29" s="9"/>
      <c r="B29" s="72"/>
      <c r="C29" s="5"/>
      <c r="D29" s="5"/>
      <c r="E29" s="5"/>
      <c r="F29" s="5"/>
      <c r="G29" s="5"/>
      <c r="H29" s="170"/>
      <c r="I29" s="149"/>
      <c r="J29" s="150"/>
      <c r="K29" s="151"/>
      <c r="L29" s="152"/>
      <c r="M29" s="152"/>
      <c r="N29" s="136">
        <f t="shared" si="0"/>
        <v>0</v>
      </c>
      <c r="O29" s="139"/>
    </row>
    <row r="30" spans="1:23" ht="30" customHeight="1" outlineLevel="1" x14ac:dyDescent="0.2">
      <c r="A30" s="9"/>
      <c r="B30" s="72"/>
      <c r="C30" s="5"/>
      <c r="D30" s="5"/>
      <c r="E30" s="5"/>
      <c r="F30" s="5"/>
      <c r="G30" s="5"/>
      <c r="H30" s="170"/>
      <c r="I30" s="149"/>
      <c r="J30" s="150"/>
      <c r="K30" s="151"/>
      <c r="L30" s="152"/>
      <c r="M30" s="152"/>
      <c r="N30" s="136">
        <f t="shared" si="0"/>
        <v>0</v>
      </c>
      <c r="O30" s="139"/>
    </row>
    <row r="31" spans="1:23" ht="30" customHeight="1" outlineLevel="1" x14ac:dyDescent="0.2">
      <c r="A31" s="9"/>
      <c r="B31" s="72"/>
      <c r="C31" s="5"/>
      <c r="D31" s="5"/>
      <c r="E31" s="5"/>
      <c r="F31" s="5"/>
      <c r="G31" s="5"/>
      <c r="H31" s="170"/>
      <c r="I31" s="149"/>
      <c r="J31" s="150"/>
      <c r="K31" s="151"/>
      <c r="L31" s="152"/>
      <c r="M31" s="152"/>
      <c r="N31" s="136">
        <f t="shared" si="0"/>
        <v>0</v>
      </c>
      <c r="O31" s="139"/>
    </row>
    <row r="32" spans="1:23" ht="30" customHeight="1" outlineLevel="1" x14ac:dyDescent="0.2">
      <c r="A32" s="9"/>
      <c r="B32" s="72"/>
      <c r="C32" s="5"/>
      <c r="D32" s="5"/>
      <c r="E32" s="5"/>
      <c r="F32" s="5"/>
      <c r="G32" s="5"/>
      <c r="H32" s="170"/>
      <c r="I32" s="149"/>
      <c r="J32" s="150"/>
      <c r="K32" s="151"/>
      <c r="L32" s="152"/>
      <c r="M32" s="152"/>
      <c r="N32" s="136">
        <f t="shared" si="0"/>
        <v>0</v>
      </c>
      <c r="O32" s="139"/>
    </row>
    <row r="33" spans="1:16" ht="30" customHeight="1" outlineLevel="1" x14ac:dyDescent="0.2">
      <c r="A33" s="9"/>
      <c r="B33" s="72"/>
      <c r="C33" s="5"/>
      <c r="D33" s="5"/>
      <c r="E33" s="5"/>
      <c r="F33" s="5"/>
      <c r="G33" s="5"/>
      <c r="H33" s="170"/>
      <c r="I33" s="149"/>
      <c r="J33" s="150"/>
      <c r="K33" s="151"/>
      <c r="L33" s="152"/>
      <c r="M33" s="152"/>
      <c r="N33" s="136">
        <f t="shared" si="0"/>
        <v>0</v>
      </c>
      <c r="O33" s="139"/>
    </row>
    <row r="34" spans="1:16" ht="30" customHeight="1" outlineLevel="1" x14ac:dyDescent="0.2">
      <c r="A34" s="9"/>
      <c r="B34" s="72"/>
      <c r="C34" s="5"/>
      <c r="D34" s="5"/>
      <c r="E34" s="5"/>
      <c r="F34" s="5"/>
      <c r="G34" s="5"/>
      <c r="H34" s="170"/>
      <c r="I34" s="149"/>
      <c r="J34" s="150"/>
      <c r="K34" s="151"/>
      <c r="L34" s="152"/>
      <c r="M34" s="152"/>
      <c r="N34" s="136">
        <f t="shared" si="0"/>
        <v>0</v>
      </c>
      <c r="O34" s="139"/>
    </row>
    <row r="35" spans="1:16" ht="30" customHeight="1" outlineLevel="1" x14ac:dyDescent="0.2">
      <c r="A35" s="9"/>
      <c r="B35" s="72"/>
      <c r="C35" s="5"/>
      <c r="D35" s="5"/>
      <c r="E35" s="5"/>
      <c r="F35" s="5"/>
      <c r="G35" s="5"/>
      <c r="H35" s="1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9"/>
      <c r="I37" s="130"/>
      <c r="J37" s="130"/>
      <c r="K37" s="130"/>
      <c r="L37" s="130"/>
      <c r="M37" s="130"/>
      <c r="N37" s="130"/>
      <c r="O37" s="131"/>
    </row>
    <row r="38" spans="1:16" ht="21" customHeight="1" x14ac:dyDescent="0.2">
      <c r="A38" s="9"/>
      <c r="B38" s="206" t="e">
        <f>VLOOKUP(B20,EAS!A2:B1439,2,0)</f>
        <v>#N/A</v>
      </c>
      <c r="C38" s="206"/>
      <c r="D38" s="206"/>
      <c r="E38" s="206"/>
      <c r="F38" s="206"/>
      <c r="G38" s="5"/>
      <c r="H38" s="132"/>
      <c r="I38" s="216" t="s">
        <v>7</v>
      </c>
      <c r="J38" s="216"/>
      <c r="K38" s="216"/>
      <c r="L38" s="216"/>
      <c r="M38" s="216"/>
      <c r="N38" s="216"/>
      <c r="O38" s="133"/>
    </row>
    <row r="39" spans="1:16" ht="43" customHeight="1" thickBot="1" x14ac:dyDescent="0.25">
      <c r="A39" s="10"/>
      <c r="B39" s="11"/>
      <c r="C39" s="11"/>
      <c r="D39" s="11"/>
      <c r="E39" s="11"/>
      <c r="F39" s="11"/>
      <c r="G39" s="11"/>
      <c r="H39" s="10"/>
      <c r="I39" s="266"/>
      <c r="J39" s="266"/>
      <c r="K39" s="266"/>
      <c r="L39" s="266"/>
      <c r="M39" s="266"/>
      <c r="N39" s="266"/>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8"/>
      <c r="P41" s="78"/>
    </row>
    <row r="42" spans="1:16" ht="8.25" customHeight="1" thickBot="1" x14ac:dyDescent="0.25"/>
    <row r="43" spans="1:16" s="19" customFormat="1" ht="31.5" customHeight="1" thickBot="1" x14ac:dyDescent="0.25">
      <c r="A43" s="268" t="s">
        <v>4</v>
      </c>
      <c r="B43" s="269"/>
      <c r="C43" s="269"/>
      <c r="D43" s="269"/>
      <c r="E43" s="269"/>
      <c r="F43" s="269"/>
      <c r="G43" s="269"/>
      <c r="H43" s="269"/>
      <c r="I43" s="269"/>
      <c r="J43" s="269"/>
      <c r="K43" s="269"/>
      <c r="L43" s="269"/>
      <c r="M43" s="269"/>
      <c r="N43" s="269"/>
      <c r="O43" s="270"/>
      <c r="P43" s="78"/>
    </row>
    <row r="44" spans="1:16" ht="15" customHeight="1" x14ac:dyDescent="0.2">
      <c r="A44" s="271" t="s">
        <v>2659</v>
      </c>
      <c r="B44" s="272"/>
      <c r="C44" s="272"/>
      <c r="D44" s="272"/>
      <c r="E44" s="272"/>
      <c r="F44" s="272"/>
      <c r="G44" s="272"/>
      <c r="H44" s="272"/>
      <c r="I44" s="272"/>
      <c r="J44" s="272"/>
      <c r="K44" s="272"/>
      <c r="L44" s="272"/>
      <c r="M44" s="272"/>
      <c r="N44" s="272"/>
      <c r="O44" s="273"/>
    </row>
    <row r="45" spans="1:16" x14ac:dyDescent="0.2">
      <c r="A45" s="274"/>
      <c r="B45" s="275"/>
      <c r="C45" s="275"/>
      <c r="D45" s="275"/>
      <c r="E45" s="275"/>
      <c r="F45" s="275"/>
      <c r="G45" s="275"/>
      <c r="H45" s="275"/>
      <c r="I45" s="275"/>
      <c r="J45" s="275"/>
      <c r="K45" s="275"/>
      <c r="L45" s="275"/>
      <c r="M45" s="275"/>
      <c r="N45" s="275"/>
      <c r="O45" s="276"/>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25">
      <c r="A107" s="144">
        <v>60</v>
      </c>
      <c r="B107" s="123"/>
      <c r="C107" s="125"/>
      <c r="D107" s="122"/>
      <c r="E107" s="145"/>
      <c r="F107" s="145"/>
      <c r="G107" s="172" t="str">
        <f t="shared" si="1"/>
        <v/>
      </c>
      <c r="H107" s="123"/>
      <c r="I107" s="122"/>
      <c r="J107" s="122"/>
      <c r="K107" s="124"/>
      <c r="L107" s="125"/>
      <c r="M107" s="181"/>
      <c r="N107" s="125"/>
      <c r="O107" s="125"/>
      <c r="P107" s="81"/>
    </row>
    <row r="108" spans="1:16" ht="29.5" customHeight="1" thickBot="1" x14ac:dyDescent="0.25">
      <c r="O108" s="185" t="str">
        <f>HYPERLINK("#Integrante_5!A1","INICIO")</f>
        <v>INICIO</v>
      </c>
    </row>
    <row r="109" spans="1:16" s="19" customFormat="1" ht="31.5" customHeight="1" thickBot="1" x14ac:dyDescent="0.25">
      <c r="A109" s="268" t="s">
        <v>2638</v>
      </c>
      <c r="B109" s="269"/>
      <c r="C109" s="269"/>
      <c r="D109" s="269"/>
      <c r="E109" s="269"/>
      <c r="F109" s="269"/>
      <c r="G109" s="269"/>
      <c r="H109" s="269"/>
      <c r="I109" s="269"/>
      <c r="J109" s="269"/>
      <c r="K109" s="269"/>
      <c r="L109" s="269"/>
      <c r="M109" s="269"/>
      <c r="N109" s="269"/>
      <c r="O109" s="270"/>
      <c r="P109" s="78"/>
    </row>
    <row r="110" spans="1:16" ht="15" customHeight="1" x14ac:dyDescent="0.2">
      <c r="A110" s="271" t="s">
        <v>2660</v>
      </c>
      <c r="B110" s="272"/>
      <c r="C110" s="272"/>
      <c r="D110" s="272"/>
      <c r="E110" s="272"/>
      <c r="F110" s="272"/>
      <c r="G110" s="272"/>
      <c r="H110" s="272"/>
      <c r="I110" s="272"/>
      <c r="J110" s="272"/>
      <c r="K110" s="272"/>
      <c r="L110" s="272"/>
      <c r="M110" s="272"/>
      <c r="N110" s="272"/>
      <c r="O110" s="273"/>
    </row>
    <row r="111" spans="1:16" x14ac:dyDescent="0.2">
      <c r="A111" s="274"/>
      <c r="B111" s="275"/>
      <c r="C111" s="275"/>
      <c r="D111" s="275"/>
      <c r="E111" s="275"/>
      <c r="F111" s="275"/>
      <c r="G111" s="275"/>
      <c r="H111" s="275"/>
      <c r="I111" s="275"/>
      <c r="J111" s="275"/>
      <c r="K111" s="275"/>
      <c r="L111" s="275"/>
      <c r="M111" s="275"/>
      <c r="N111" s="275"/>
      <c r="O111" s="276"/>
    </row>
    <row r="112" spans="1:16" s="1" customFormat="1" ht="26.25" customHeight="1" x14ac:dyDescent="0.2">
      <c r="I112" s="247" t="s">
        <v>9</v>
      </c>
      <c r="J112" s="24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2">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2">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2">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2">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2">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2">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2">
      <c r="A121" s="144">
        <v>8</v>
      </c>
      <c r="B121" s="175" t="s">
        <v>2671</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2">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2">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2">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2">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2">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2">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2">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2">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2">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2">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2">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2">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2">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2">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2">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2">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2">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2">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2">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2">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2">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2">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2">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2">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2">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2">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2">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2">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2">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2">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2">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2">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2">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2">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2">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25">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 customHeight="1" thickBot="1" x14ac:dyDescent="0.25">
      <c r="O159" s="185" t="str">
        <f>HYPERLINK("#Integrante_5!A1","INICIO")</f>
        <v>INICIO</v>
      </c>
    </row>
    <row r="160" spans="1:16" s="19" customFormat="1" ht="31.5" customHeight="1" thickBot="1" x14ac:dyDescent="0.25">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
      <c r="A162" s="165"/>
      <c r="B162" s="166"/>
      <c r="C162" s="166"/>
      <c r="E162" s="8"/>
      <c r="F162" s="166"/>
      <c r="G162" s="166"/>
      <c r="H162" s="166"/>
      <c r="I162" s="165"/>
      <c r="J162" s="166"/>
      <c r="K162" s="5"/>
      <c r="L162" s="5"/>
      <c r="M162" s="5"/>
      <c r="N162" s="157"/>
      <c r="O162" s="8"/>
      <c r="Q162" s="4" t="s">
        <v>2649</v>
      </c>
    </row>
    <row r="163" spans="1:28" x14ac:dyDescent="0.2">
      <c r="A163" s="9"/>
      <c r="B163" s="205" t="s">
        <v>2618</v>
      </c>
      <c r="C163" s="205"/>
      <c r="D163" s="205"/>
      <c r="E163" s="8"/>
      <c r="F163" s="5"/>
      <c r="G163" s="253" t="s">
        <v>2618</v>
      </c>
      <c r="H163" s="253"/>
      <c r="I163" s="254" t="s">
        <v>1164</v>
      </c>
      <c r="J163" s="255"/>
      <c r="K163" s="255"/>
      <c r="L163" s="255"/>
      <c r="M163" s="255"/>
      <c r="N163" s="109"/>
      <c r="O163" s="8"/>
      <c r="S163" s="51"/>
    </row>
    <row r="164" spans="1:28" x14ac:dyDescent="0.2">
      <c r="A164" s="9"/>
      <c r="B164" s="5"/>
      <c r="C164" s="5"/>
      <c r="D164" s="158" t="s">
        <v>14</v>
      </c>
      <c r="E164" s="8"/>
      <c r="F164" s="5"/>
      <c r="G164" s="167" t="s">
        <v>14</v>
      </c>
      <c r="I164" s="9"/>
      <c r="J164" s="5"/>
      <c r="K164" s="5"/>
      <c r="L164" s="5"/>
      <c r="M164" s="5"/>
      <c r="N164" s="5"/>
      <c r="O164" s="8"/>
    </row>
    <row r="165" spans="1:28" x14ac:dyDescent="0.2">
      <c r="A165" s="9"/>
      <c r="D165" s="109"/>
      <c r="E165" s="8"/>
      <c r="F165" s="5"/>
      <c r="G165" s="109"/>
      <c r="I165" s="256" t="s">
        <v>2648</v>
      </c>
      <c r="J165" s="257"/>
      <c r="K165" s="257"/>
      <c r="L165" s="257"/>
      <c r="M165" s="257"/>
      <c r="N165" s="257"/>
      <c r="O165" s="258"/>
      <c r="U165" s="51"/>
    </row>
    <row r="166" spans="1:28" x14ac:dyDescent="0.2">
      <c r="A166" s="9"/>
      <c r="B166" s="267" t="s">
        <v>2662</v>
      </c>
      <c r="C166" s="267"/>
      <c r="D166" s="267"/>
      <c r="E166" s="8"/>
      <c r="F166" s="5"/>
      <c r="H166" s="83" t="s">
        <v>2661</v>
      </c>
      <c r="I166" s="256"/>
      <c r="J166" s="257"/>
      <c r="K166" s="257"/>
      <c r="L166" s="257"/>
      <c r="M166" s="257"/>
      <c r="N166" s="257"/>
      <c r="O166" s="258"/>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3" t="s">
        <v>2677</v>
      </c>
      <c r="B170" s="204"/>
      <c r="C170" s="204"/>
      <c r="D170" s="204"/>
      <c r="E170" s="204"/>
      <c r="F170" s="204"/>
      <c r="G170" s="204"/>
      <c r="H170" s="204"/>
      <c r="I170" s="204"/>
      <c r="J170" s="204"/>
      <c r="K170" s="204"/>
      <c r="L170" s="204"/>
      <c r="M170" s="204"/>
      <c r="N170" s="204"/>
      <c r="O170" s="208"/>
      <c r="P170" s="78"/>
    </row>
    <row r="171" spans="1:28" ht="15" customHeight="1" x14ac:dyDescent="0.2">
      <c r="A171" s="224" t="s">
        <v>2676</v>
      </c>
      <c r="B171" s="225"/>
      <c r="C171" s="225"/>
      <c r="D171" s="225"/>
      <c r="E171" s="225"/>
      <c r="F171" s="225"/>
      <c r="G171" s="225"/>
      <c r="H171" s="225"/>
      <c r="I171" s="225"/>
      <c r="J171" s="225"/>
      <c r="K171" s="225"/>
      <c r="L171" s="225"/>
      <c r="M171" s="225"/>
      <c r="N171" s="225"/>
      <c r="O171" s="226"/>
    </row>
    <row r="172" spans="1:28" ht="25" thickBot="1" x14ac:dyDescent="0.2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4" x14ac:dyDescent="0.2">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4" x14ac:dyDescent="0.2">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4" x14ac:dyDescent="0.2">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4" hidden="1" x14ac:dyDescent="0.2">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4" hidden="1" x14ac:dyDescent="0.2">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4" hidden="1" x14ac:dyDescent="0.2">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4">
        <f>+SUM(G177:G180)</f>
        <v>0</v>
      </c>
      <c r="D183" s="169" t="s">
        <v>2633</v>
      </c>
      <c r="E183" s="96">
        <f>+(C183*SUM(K20:K35))</f>
        <v>0</v>
      </c>
      <c r="F183" s="94"/>
      <c r="G183" s="95"/>
      <c r="H183" s="90"/>
      <c r="I183" s="92" t="s">
        <v>2632</v>
      </c>
      <c r="J183" s="184">
        <f>M177</f>
        <v>0</v>
      </c>
      <c r="K183" s="231" t="s">
        <v>2633</v>
      </c>
      <c r="L183" s="231"/>
      <c r="M183" s="96">
        <f>+J183*K20</f>
        <v>0</v>
      </c>
      <c r="N183" s="97"/>
      <c r="O183" s="98"/>
    </row>
    <row r="184" spans="1:28" ht="16" thickBot="1" x14ac:dyDescent="0.25">
      <c r="A184" s="10"/>
      <c r="B184" s="99"/>
      <c r="C184" s="99"/>
      <c r="D184" s="99"/>
      <c r="E184" s="99"/>
      <c r="F184" s="99"/>
      <c r="G184" s="99"/>
      <c r="H184" s="99"/>
      <c r="I184" s="180" t="s">
        <v>2675</v>
      </c>
      <c r="J184" s="99"/>
      <c r="K184" s="99"/>
      <c r="L184" s="99"/>
      <c r="M184" s="99"/>
      <c r="N184" s="100"/>
      <c r="O184" s="101"/>
    </row>
    <row r="185" spans="1:28" ht="8.25" customHeight="1" thickBot="1" x14ac:dyDescent="0.25"/>
    <row r="186" spans="1:28" s="19" customFormat="1" ht="31.5" customHeight="1" thickBot="1" x14ac:dyDescent="0.25">
      <c r="A186" s="203" t="s">
        <v>18</v>
      </c>
      <c r="B186" s="204"/>
      <c r="C186" s="204"/>
      <c r="D186" s="204"/>
      <c r="E186" s="204"/>
      <c r="F186" s="204"/>
      <c r="G186" s="204"/>
      <c r="H186" s="204"/>
      <c r="I186" s="204"/>
      <c r="J186" s="204"/>
      <c r="K186" s="204"/>
      <c r="L186" s="204"/>
      <c r="M186" s="204"/>
      <c r="N186" s="204"/>
      <c r="O186" s="208"/>
      <c r="P186" s="78"/>
    </row>
    <row r="187" spans="1:28" ht="15" customHeight="1" x14ac:dyDescent="0.2">
      <c r="A187" s="224" t="s">
        <v>19</v>
      </c>
      <c r="B187" s="225"/>
      <c r="C187" s="225"/>
      <c r="D187" s="225"/>
      <c r="E187" s="225"/>
      <c r="F187" s="225"/>
      <c r="G187" s="225"/>
      <c r="H187" s="225"/>
      <c r="I187" s="225"/>
      <c r="J187" s="225"/>
      <c r="K187" s="225"/>
      <c r="L187" s="225"/>
      <c r="M187" s="225"/>
      <c r="N187" s="225"/>
      <c r="O187" s="226"/>
    </row>
    <row r="188" spans="1:28" ht="16" thickBot="1" x14ac:dyDescent="0.25">
      <c r="A188" s="227"/>
      <c r="B188" s="228"/>
      <c r="C188" s="228"/>
      <c r="D188" s="228"/>
      <c r="E188" s="228"/>
      <c r="F188" s="228"/>
      <c r="G188" s="228"/>
      <c r="H188" s="228"/>
      <c r="I188" s="228"/>
      <c r="J188" s="228"/>
      <c r="K188" s="228"/>
      <c r="L188" s="228"/>
      <c r="M188" s="228"/>
      <c r="N188" s="228"/>
      <c r="O188" s="229"/>
    </row>
    <row r="189" spans="1:28" x14ac:dyDescent="0.2">
      <c r="A189" s="9"/>
      <c r="B189" s="5"/>
      <c r="C189" s="5"/>
      <c r="D189" s="5"/>
      <c r="E189" s="5"/>
      <c r="F189" s="5"/>
      <c r="G189" s="5"/>
      <c r="H189" s="5"/>
      <c r="I189" s="5"/>
      <c r="J189" s="5"/>
      <c r="K189" s="5"/>
      <c r="L189" s="5"/>
      <c r="M189" s="5"/>
      <c r="N189" s="5"/>
      <c r="O189" s="8"/>
      <c r="Q189" s="153"/>
      <c r="R189" s="153"/>
      <c r="S189" s="153"/>
      <c r="T189" s="153"/>
    </row>
    <row r="190" spans="1:28" x14ac:dyDescent="0.2">
      <c r="A190" s="9"/>
      <c r="B190" s="246" t="s">
        <v>2641</v>
      </c>
      <c r="C190" s="246"/>
      <c r="E190" s="5" t="s">
        <v>20</v>
      </c>
      <c r="H190" s="167" t="s">
        <v>24</v>
      </c>
      <c r="J190" s="5" t="s">
        <v>2642</v>
      </c>
      <c r="K190" s="5"/>
      <c r="M190" s="5"/>
      <c r="N190" s="5"/>
      <c r="O190" s="8"/>
      <c r="Q190" s="154"/>
      <c r="R190" s="155"/>
      <c r="S190" s="155"/>
      <c r="T190" s="154"/>
    </row>
    <row r="191" spans="1:28" x14ac:dyDescent="0.2">
      <c r="A191" s="9"/>
      <c r="C191" s="128"/>
      <c r="D191" s="5"/>
      <c r="E191" s="127"/>
      <c r="F191" s="5"/>
      <c r="G191" s="5"/>
      <c r="H191" s="147"/>
      <c r="J191" s="5"/>
      <c r="K191" s="128"/>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3" t="s">
        <v>29</v>
      </c>
      <c r="B195" s="204"/>
      <c r="C195" s="204"/>
      <c r="D195" s="204"/>
      <c r="E195" s="204"/>
      <c r="F195" s="204"/>
      <c r="G195" s="204"/>
      <c r="H195" s="204"/>
      <c r="I195" s="204"/>
      <c r="J195" s="204"/>
      <c r="K195" s="204"/>
      <c r="L195" s="204"/>
      <c r="M195" s="204"/>
      <c r="N195" s="204"/>
      <c r="O195" s="208"/>
      <c r="P195" s="78"/>
    </row>
    <row r="196" spans="1:18" ht="22" thickBot="1" x14ac:dyDescent="0.25">
      <c r="A196" s="9"/>
      <c r="B196" s="5"/>
      <c r="C196" s="5"/>
      <c r="D196" s="5"/>
      <c r="E196" s="5"/>
      <c r="F196" s="5"/>
      <c r="G196" s="5"/>
      <c r="H196" s="5"/>
      <c r="I196" s="5"/>
      <c r="J196" s="5"/>
      <c r="K196" s="5"/>
      <c r="L196" s="5"/>
      <c r="M196" s="5"/>
      <c r="N196" s="5"/>
      <c r="O196" s="185" t="str">
        <f>HYPERLINK("#Integrante_5!A1","INICIO")</f>
        <v>INICIO</v>
      </c>
    </row>
    <row r="197" spans="1:18" ht="231" customHeight="1" x14ac:dyDescent="0.2">
      <c r="A197" s="9"/>
      <c r="B197" s="220" t="s">
        <v>2663</v>
      </c>
      <c r="C197" s="220"/>
      <c r="D197" s="220"/>
      <c r="E197" s="220"/>
      <c r="F197" s="220"/>
      <c r="G197" s="220"/>
      <c r="H197" s="220"/>
      <c r="I197" s="220"/>
      <c r="J197" s="220"/>
      <c r="K197" s="220"/>
      <c r="L197" s="220"/>
      <c r="M197" s="220"/>
      <c r="N197" s="220"/>
      <c r="O197" s="8"/>
    </row>
    <row r="198" spans="1:18" x14ac:dyDescent="0.2">
      <c r="A198" s="9"/>
      <c r="B198" s="243"/>
      <c r="C198" s="243"/>
      <c r="D198" s="243"/>
      <c r="E198" s="243"/>
      <c r="F198" s="243"/>
      <c r="G198" s="243"/>
      <c r="H198" s="243"/>
      <c r="I198" s="243"/>
      <c r="J198" s="243"/>
      <c r="K198" s="243"/>
      <c r="L198" s="243"/>
      <c r="M198" s="243"/>
      <c r="N198" s="243"/>
      <c r="O198" s="8"/>
    </row>
    <row r="199" spans="1:18" x14ac:dyDescent="0.2">
      <c r="A199" s="9"/>
      <c r="B199" s="244" t="s">
        <v>2653</v>
      </c>
      <c r="C199" s="245"/>
      <c r="D199" s="245"/>
      <c r="E199" s="245"/>
      <c r="F199" s="245"/>
      <c r="G199" s="245"/>
      <c r="H199" s="245"/>
      <c r="I199" s="245"/>
      <c r="J199" s="245"/>
      <c r="K199" s="245"/>
      <c r="L199" s="245"/>
      <c r="M199" s="245"/>
      <c r="N199" s="24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7"/>
      <c r="D209" s="21"/>
      <c r="G209" s="27" t="s">
        <v>2625</v>
      </c>
      <c r="H209" s="148"/>
      <c r="J209" s="27" t="s">
        <v>2627</v>
      </c>
      <c r="K209" s="148"/>
      <c r="L209" s="21"/>
      <c r="M209" s="21"/>
      <c r="N209" s="21"/>
      <c r="O209" s="8"/>
    </row>
    <row r="210" spans="1:15" x14ac:dyDescent="0.2">
      <c r="A210" s="9"/>
      <c r="B210" s="27" t="s">
        <v>2624</v>
      </c>
      <c r="C210" s="147"/>
      <c r="D210" s="21"/>
      <c r="G210" s="27" t="s">
        <v>2626</v>
      </c>
      <c r="H210" s="148"/>
      <c r="J210" s="27" t="s">
        <v>2628</v>
      </c>
      <c r="K210" s="147"/>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196" t="s">
        <v>2658</v>
      </c>
      <c r="D2" s="197"/>
      <c r="E2" s="197"/>
      <c r="F2" s="197"/>
      <c r="G2" s="197"/>
      <c r="H2" s="197"/>
      <c r="I2" s="197"/>
      <c r="J2" s="197"/>
      <c r="K2" s="197"/>
      <c r="L2" s="207" t="s">
        <v>2645</v>
      </c>
      <c r="M2" s="207"/>
      <c r="N2" s="213" t="s">
        <v>2646</v>
      </c>
      <c r="O2" s="214"/>
    </row>
    <row r="3" spans="1:20" ht="33" customHeight="1" x14ac:dyDescent="0.2">
      <c r="A3" s="9"/>
      <c r="B3" s="8"/>
      <c r="C3" s="198"/>
      <c r="D3" s="199"/>
      <c r="E3" s="199"/>
      <c r="F3" s="199"/>
      <c r="G3" s="199"/>
      <c r="H3" s="199"/>
      <c r="I3" s="199"/>
      <c r="J3" s="199"/>
      <c r="K3" s="199"/>
      <c r="L3" s="215" t="s">
        <v>1</v>
      </c>
      <c r="M3" s="215"/>
      <c r="N3" s="215" t="s">
        <v>2647</v>
      </c>
      <c r="O3" s="217"/>
    </row>
    <row r="4" spans="1:20" ht="24.75" customHeight="1" thickBot="1" x14ac:dyDescent="0.25">
      <c r="A4" s="10"/>
      <c r="B4" s="12"/>
      <c r="C4" s="200"/>
      <c r="D4" s="201"/>
      <c r="E4" s="201"/>
      <c r="F4" s="201"/>
      <c r="G4" s="201"/>
      <c r="H4" s="201"/>
      <c r="I4" s="201"/>
      <c r="J4" s="201"/>
      <c r="K4" s="201"/>
      <c r="L4" s="218" t="s">
        <v>0</v>
      </c>
      <c r="M4" s="218"/>
      <c r="N4" s="218"/>
      <c r="O4" s="219"/>
      <c r="P4" s="171">
        <f ca="1">NOW()</f>
        <v>44194.722657060185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25">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25">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6"/>
      <c r="D15" s="35"/>
      <c r="E15" s="35"/>
      <c r="F15" s="5"/>
      <c r="G15" s="32" t="s">
        <v>1168</v>
      </c>
      <c r="H15" s="105"/>
      <c r="I15" s="32" t="s">
        <v>2629</v>
      </c>
      <c r="J15" s="110" t="s">
        <v>2637</v>
      </c>
      <c r="L15" s="202" t="s">
        <v>8</v>
      </c>
      <c r="M15" s="202"/>
      <c r="N15" s="183"/>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8"/>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
      <c r="A20" s="9"/>
      <c r="B20" s="111"/>
      <c r="C20" s="5"/>
      <c r="D20" s="168"/>
      <c r="E20" s="160" t="s">
        <v>2669</v>
      </c>
      <c r="F20" s="162"/>
      <c r="G20" s="5"/>
      <c r="H20" s="212"/>
      <c r="I20" s="149"/>
      <c r="J20" s="150"/>
      <c r="K20" s="151"/>
      <c r="L20" s="152"/>
      <c r="M20" s="152"/>
      <c r="N20" s="135">
        <f>+(M20-L20)/30</f>
        <v>0</v>
      </c>
      <c r="O20" s="138"/>
      <c r="U20" s="134"/>
      <c r="V20" s="107">
        <f ca="1">NOW()</f>
        <v>44194.722657060185</v>
      </c>
      <c r="W20" s="107">
        <f ca="1">NOW()</f>
        <v>44194.722657060185</v>
      </c>
    </row>
    <row r="21" spans="1:23" ht="30" customHeight="1" outlineLevel="1" x14ac:dyDescent="0.2">
      <c r="A21" s="9"/>
      <c r="B21" s="72"/>
      <c r="C21" s="5"/>
      <c r="D21" s="5"/>
      <c r="E21" s="5"/>
      <c r="F21" s="5"/>
      <c r="G21" s="5"/>
      <c r="H21" s="170"/>
      <c r="I21" s="149"/>
      <c r="J21" s="150"/>
      <c r="K21" s="151"/>
      <c r="L21" s="152"/>
      <c r="M21" s="152"/>
      <c r="N21" s="135">
        <f t="shared" ref="N21:N35" si="0">+(M21-L21)/30</f>
        <v>0</v>
      </c>
      <c r="O21" s="139"/>
    </row>
    <row r="22" spans="1:23" ht="30" customHeight="1" outlineLevel="1" x14ac:dyDescent="0.2">
      <c r="A22" s="9"/>
      <c r="B22" s="72"/>
      <c r="C22" s="5"/>
      <c r="D22" s="5"/>
      <c r="E22" s="5"/>
      <c r="F22" s="5"/>
      <c r="G22" s="5"/>
      <c r="H22" s="170"/>
      <c r="I22" s="149"/>
      <c r="J22" s="150"/>
      <c r="K22" s="151"/>
      <c r="L22" s="152"/>
      <c r="M22" s="152"/>
      <c r="N22" s="136">
        <f t="shared" si="0"/>
        <v>0</v>
      </c>
      <c r="O22" s="139"/>
    </row>
    <row r="23" spans="1:23" ht="30" customHeight="1" outlineLevel="1" x14ac:dyDescent="0.2">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
      <c r="A24" s="9"/>
      <c r="B24" s="103"/>
      <c r="C24" s="21"/>
      <c r="D24" s="21"/>
      <c r="E24" s="21"/>
      <c r="F24" s="5"/>
      <c r="G24" s="5"/>
      <c r="H24" s="170"/>
      <c r="I24" s="149"/>
      <c r="J24" s="150"/>
      <c r="K24" s="151"/>
      <c r="L24" s="152"/>
      <c r="M24" s="152"/>
      <c r="N24" s="136">
        <f t="shared" si="0"/>
        <v>0</v>
      </c>
      <c r="O24" s="139"/>
    </row>
    <row r="25" spans="1:23" ht="30" customHeight="1" outlineLevel="1" x14ac:dyDescent="0.2">
      <c r="A25" s="9"/>
      <c r="B25" s="103"/>
      <c r="C25" s="21"/>
      <c r="D25" s="21"/>
      <c r="E25" s="21"/>
      <c r="F25" s="5"/>
      <c r="G25" s="5"/>
      <c r="H25" s="170"/>
      <c r="I25" s="149"/>
      <c r="J25" s="150"/>
      <c r="K25" s="151"/>
      <c r="L25" s="152"/>
      <c r="M25" s="152"/>
      <c r="N25" s="136">
        <f t="shared" si="0"/>
        <v>0</v>
      </c>
      <c r="O25" s="139"/>
    </row>
    <row r="26" spans="1:23" ht="30" customHeight="1" outlineLevel="1" x14ac:dyDescent="0.2">
      <c r="A26" s="9"/>
      <c r="B26" s="103"/>
      <c r="C26" s="21"/>
      <c r="D26" s="21"/>
      <c r="E26" s="21"/>
      <c r="F26" s="5"/>
      <c r="G26" s="5"/>
      <c r="H26" s="170"/>
      <c r="I26" s="149"/>
      <c r="J26" s="150"/>
      <c r="K26" s="151"/>
      <c r="L26" s="152"/>
      <c r="M26" s="152"/>
      <c r="N26" s="136">
        <f t="shared" si="0"/>
        <v>0</v>
      </c>
      <c r="O26" s="139"/>
    </row>
    <row r="27" spans="1:23" ht="30" customHeight="1" outlineLevel="1" x14ac:dyDescent="0.2">
      <c r="A27" s="9"/>
      <c r="B27" s="103"/>
      <c r="C27" s="21"/>
      <c r="D27" s="21"/>
      <c r="E27" s="21"/>
      <c r="F27" s="5"/>
      <c r="G27" s="5"/>
      <c r="H27" s="170"/>
      <c r="I27" s="149"/>
      <c r="J27" s="150"/>
      <c r="K27" s="151"/>
      <c r="L27" s="152"/>
      <c r="M27" s="152"/>
      <c r="N27" s="136">
        <f t="shared" si="0"/>
        <v>0</v>
      </c>
      <c r="O27" s="139"/>
    </row>
    <row r="28" spans="1:23" ht="30" customHeight="1" outlineLevel="1" x14ac:dyDescent="0.2">
      <c r="A28" s="9"/>
      <c r="B28" s="103"/>
      <c r="C28" s="21"/>
      <c r="D28" s="21"/>
      <c r="E28" s="21"/>
      <c r="F28" s="5"/>
      <c r="G28" s="5"/>
      <c r="H28" s="170"/>
      <c r="I28" s="149"/>
      <c r="J28" s="150"/>
      <c r="K28" s="151"/>
      <c r="L28" s="152"/>
      <c r="M28" s="152"/>
      <c r="N28" s="136">
        <f t="shared" si="0"/>
        <v>0</v>
      </c>
      <c r="O28" s="139"/>
    </row>
    <row r="29" spans="1:23" ht="30" customHeight="1" outlineLevel="1" x14ac:dyDescent="0.2">
      <c r="A29" s="9"/>
      <c r="B29" s="72"/>
      <c r="C29" s="5"/>
      <c r="D29" s="5"/>
      <c r="E29" s="5"/>
      <c r="F29" s="5"/>
      <c r="G29" s="5"/>
      <c r="H29" s="170"/>
      <c r="I29" s="149"/>
      <c r="J29" s="150"/>
      <c r="K29" s="151"/>
      <c r="L29" s="152"/>
      <c r="M29" s="152"/>
      <c r="N29" s="136">
        <f t="shared" si="0"/>
        <v>0</v>
      </c>
      <c r="O29" s="139"/>
    </row>
    <row r="30" spans="1:23" ht="30" customHeight="1" outlineLevel="1" x14ac:dyDescent="0.2">
      <c r="A30" s="9"/>
      <c r="B30" s="72"/>
      <c r="C30" s="5"/>
      <c r="D30" s="5"/>
      <c r="E30" s="5"/>
      <c r="F30" s="5"/>
      <c r="G30" s="5"/>
      <c r="H30" s="170"/>
      <c r="I30" s="149"/>
      <c r="J30" s="150"/>
      <c r="K30" s="151"/>
      <c r="L30" s="152"/>
      <c r="M30" s="152"/>
      <c r="N30" s="136">
        <f t="shared" si="0"/>
        <v>0</v>
      </c>
      <c r="O30" s="139"/>
    </row>
    <row r="31" spans="1:23" ht="30" customHeight="1" outlineLevel="1" x14ac:dyDescent="0.2">
      <c r="A31" s="9"/>
      <c r="B31" s="72"/>
      <c r="C31" s="5"/>
      <c r="D31" s="5"/>
      <c r="E31" s="5"/>
      <c r="F31" s="5"/>
      <c r="G31" s="5"/>
      <c r="H31" s="170"/>
      <c r="I31" s="149"/>
      <c r="J31" s="150"/>
      <c r="K31" s="151"/>
      <c r="L31" s="152"/>
      <c r="M31" s="152"/>
      <c r="N31" s="136">
        <f t="shared" si="0"/>
        <v>0</v>
      </c>
      <c r="O31" s="139"/>
    </row>
    <row r="32" spans="1:23" ht="30" customHeight="1" outlineLevel="1" x14ac:dyDescent="0.2">
      <c r="A32" s="9"/>
      <c r="B32" s="72"/>
      <c r="C32" s="5"/>
      <c r="D32" s="5"/>
      <c r="E32" s="5"/>
      <c r="F32" s="5"/>
      <c r="G32" s="5"/>
      <c r="H32" s="170"/>
      <c r="I32" s="149"/>
      <c r="J32" s="150"/>
      <c r="K32" s="151"/>
      <c r="L32" s="152"/>
      <c r="M32" s="152"/>
      <c r="N32" s="136">
        <f t="shared" si="0"/>
        <v>0</v>
      </c>
      <c r="O32" s="139"/>
    </row>
    <row r="33" spans="1:16" ht="30" customHeight="1" outlineLevel="1" x14ac:dyDescent="0.2">
      <c r="A33" s="9"/>
      <c r="B33" s="72"/>
      <c r="C33" s="5"/>
      <c r="D33" s="5"/>
      <c r="E33" s="5"/>
      <c r="F33" s="5"/>
      <c r="G33" s="5"/>
      <c r="H33" s="170"/>
      <c r="I33" s="149"/>
      <c r="J33" s="150"/>
      <c r="K33" s="151"/>
      <c r="L33" s="152"/>
      <c r="M33" s="152"/>
      <c r="N33" s="136">
        <f t="shared" si="0"/>
        <v>0</v>
      </c>
      <c r="O33" s="139"/>
    </row>
    <row r="34" spans="1:16" ht="30" customHeight="1" outlineLevel="1" x14ac:dyDescent="0.2">
      <c r="A34" s="9"/>
      <c r="B34" s="72"/>
      <c r="C34" s="5"/>
      <c r="D34" s="5"/>
      <c r="E34" s="5"/>
      <c r="F34" s="5"/>
      <c r="G34" s="5"/>
      <c r="H34" s="170"/>
      <c r="I34" s="149"/>
      <c r="J34" s="150"/>
      <c r="K34" s="151"/>
      <c r="L34" s="152"/>
      <c r="M34" s="152"/>
      <c r="N34" s="136">
        <f t="shared" si="0"/>
        <v>0</v>
      </c>
      <c r="O34" s="139"/>
    </row>
    <row r="35" spans="1:16" ht="30" customHeight="1" outlineLevel="1" x14ac:dyDescent="0.2">
      <c r="A35" s="9"/>
      <c r="B35" s="72"/>
      <c r="C35" s="5"/>
      <c r="D35" s="5"/>
      <c r="E35" s="5"/>
      <c r="F35" s="5"/>
      <c r="G35" s="5"/>
      <c r="H35" s="1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9"/>
      <c r="I37" s="130"/>
      <c r="J37" s="130"/>
      <c r="K37" s="130"/>
      <c r="L37" s="130"/>
      <c r="M37" s="130"/>
      <c r="N37" s="130"/>
      <c r="O37" s="131"/>
    </row>
    <row r="38" spans="1:16" ht="21" customHeight="1" x14ac:dyDescent="0.2">
      <c r="A38" s="9"/>
      <c r="B38" s="206" t="e">
        <f>VLOOKUP(B20,EAS!A2:B1439,2,0)</f>
        <v>#N/A</v>
      </c>
      <c r="C38" s="206"/>
      <c r="D38" s="206"/>
      <c r="E38" s="206"/>
      <c r="F38" s="206"/>
      <c r="G38" s="5"/>
      <c r="H38" s="132"/>
      <c r="I38" s="216" t="s">
        <v>7</v>
      </c>
      <c r="J38" s="216"/>
      <c r="K38" s="216"/>
      <c r="L38" s="216"/>
      <c r="M38" s="216"/>
      <c r="N38" s="216"/>
      <c r="O38" s="133"/>
    </row>
    <row r="39" spans="1:16" ht="43" customHeight="1" thickBot="1" x14ac:dyDescent="0.25">
      <c r="A39" s="10"/>
      <c r="B39" s="11"/>
      <c r="C39" s="11"/>
      <c r="D39" s="11"/>
      <c r="E39" s="11"/>
      <c r="F39" s="11"/>
      <c r="G39" s="11"/>
      <c r="H39" s="10"/>
      <c r="I39" s="266"/>
      <c r="J39" s="266"/>
      <c r="K39" s="266"/>
      <c r="L39" s="266"/>
      <c r="M39" s="266"/>
      <c r="N39" s="266"/>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8"/>
      <c r="P41" s="78"/>
    </row>
    <row r="42" spans="1:16" ht="8.25" customHeight="1" thickBot="1" x14ac:dyDescent="0.25"/>
    <row r="43" spans="1:16" s="19" customFormat="1" ht="31.5" customHeight="1" thickBot="1" x14ac:dyDescent="0.25">
      <c r="A43" s="268" t="s">
        <v>4</v>
      </c>
      <c r="B43" s="269"/>
      <c r="C43" s="269"/>
      <c r="D43" s="269"/>
      <c r="E43" s="269"/>
      <c r="F43" s="269"/>
      <c r="G43" s="269"/>
      <c r="H43" s="269"/>
      <c r="I43" s="269"/>
      <c r="J43" s="269"/>
      <c r="K43" s="269"/>
      <c r="L43" s="269"/>
      <c r="M43" s="269"/>
      <c r="N43" s="269"/>
      <c r="O43" s="270"/>
      <c r="P43" s="78"/>
    </row>
    <row r="44" spans="1:16" ht="15" customHeight="1" x14ac:dyDescent="0.2">
      <c r="A44" s="271" t="s">
        <v>2659</v>
      </c>
      <c r="B44" s="272"/>
      <c r="C44" s="272"/>
      <c r="D44" s="272"/>
      <c r="E44" s="272"/>
      <c r="F44" s="272"/>
      <c r="G44" s="272"/>
      <c r="H44" s="272"/>
      <c r="I44" s="272"/>
      <c r="J44" s="272"/>
      <c r="K44" s="272"/>
      <c r="L44" s="272"/>
      <c r="M44" s="272"/>
      <c r="N44" s="272"/>
      <c r="O44" s="273"/>
    </row>
    <row r="45" spans="1:16" x14ac:dyDescent="0.2">
      <c r="A45" s="274"/>
      <c r="B45" s="275"/>
      <c r="C45" s="275"/>
      <c r="D45" s="275"/>
      <c r="E45" s="275"/>
      <c r="F45" s="275"/>
      <c r="G45" s="275"/>
      <c r="H45" s="275"/>
      <c r="I45" s="275"/>
      <c r="J45" s="275"/>
      <c r="K45" s="275"/>
      <c r="L45" s="275"/>
      <c r="M45" s="275"/>
      <c r="N45" s="275"/>
      <c r="O45" s="276"/>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2">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2">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2">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2">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2">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2">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2">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2">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2">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2">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2">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2">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2">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2">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2">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2">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2">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2">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2">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2">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2">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2">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2">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2">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2">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2">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2">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2">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2">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2">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2">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2">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2">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2">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2">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2">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2">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2">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2">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2">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2">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2">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2">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2">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2">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2">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2">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2">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2">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2">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2">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2">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2">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2">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2">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2">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2">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2">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25">
      <c r="A107" s="144">
        <v>60</v>
      </c>
      <c r="B107" s="123"/>
      <c r="C107" s="125"/>
      <c r="D107" s="122"/>
      <c r="E107" s="145"/>
      <c r="F107" s="145"/>
      <c r="G107" s="76" t="str">
        <f t="shared" si="1"/>
        <v/>
      </c>
      <c r="H107" s="123"/>
      <c r="I107" s="122"/>
      <c r="J107" s="122"/>
      <c r="K107" s="124"/>
      <c r="L107" s="125"/>
      <c r="M107" s="118"/>
      <c r="N107" s="125"/>
      <c r="O107" s="125"/>
      <c r="P107" s="81"/>
    </row>
    <row r="108" spans="1:16" ht="29.5" customHeight="1" thickBot="1" x14ac:dyDescent="0.25">
      <c r="O108" s="185" t="str">
        <f>HYPERLINK("#Integrante_6!A1","INICIO")</f>
        <v>INICIO</v>
      </c>
    </row>
    <row r="109" spans="1:16" s="19" customFormat="1" ht="31.5" customHeight="1" thickBot="1" x14ac:dyDescent="0.25">
      <c r="A109" s="268" t="s">
        <v>2638</v>
      </c>
      <c r="B109" s="269"/>
      <c r="C109" s="269"/>
      <c r="D109" s="269"/>
      <c r="E109" s="269"/>
      <c r="F109" s="269"/>
      <c r="G109" s="269"/>
      <c r="H109" s="269"/>
      <c r="I109" s="269"/>
      <c r="J109" s="269"/>
      <c r="K109" s="269"/>
      <c r="L109" s="269"/>
      <c r="M109" s="269"/>
      <c r="N109" s="269"/>
      <c r="O109" s="270"/>
      <c r="P109" s="78"/>
    </row>
    <row r="110" spans="1:16" ht="15" customHeight="1" x14ac:dyDescent="0.2">
      <c r="A110" s="271" t="s">
        <v>2660</v>
      </c>
      <c r="B110" s="272"/>
      <c r="C110" s="272"/>
      <c r="D110" s="272"/>
      <c r="E110" s="272"/>
      <c r="F110" s="272"/>
      <c r="G110" s="272"/>
      <c r="H110" s="272"/>
      <c r="I110" s="272"/>
      <c r="J110" s="272"/>
      <c r="K110" s="272"/>
      <c r="L110" s="272"/>
      <c r="M110" s="272"/>
      <c r="N110" s="272"/>
      <c r="O110" s="273"/>
    </row>
    <row r="111" spans="1:16" x14ac:dyDescent="0.2">
      <c r="A111" s="274"/>
      <c r="B111" s="275"/>
      <c r="C111" s="275"/>
      <c r="D111" s="275"/>
      <c r="E111" s="275"/>
      <c r="F111" s="275"/>
      <c r="G111" s="275"/>
      <c r="H111" s="275"/>
      <c r="I111" s="275"/>
      <c r="J111" s="275"/>
      <c r="K111" s="275"/>
      <c r="L111" s="275"/>
      <c r="M111" s="275"/>
      <c r="N111" s="275"/>
      <c r="O111" s="276"/>
    </row>
    <row r="112" spans="1:16" s="1" customFormat="1" ht="26.25" customHeight="1" x14ac:dyDescent="0.2">
      <c r="I112" s="247" t="s">
        <v>9</v>
      </c>
      <c r="J112" s="24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
      <c r="A121" s="144">
        <v>8</v>
      </c>
      <c r="B121" s="173" t="s">
        <v>2671</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25">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 customHeight="1" thickBot="1" x14ac:dyDescent="0.25">
      <c r="O161" s="185" t="str">
        <f>HYPERLINK("#Integrante_6!A1","INICIO")</f>
        <v>INICIO</v>
      </c>
    </row>
    <row r="162" spans="1:28" s="19" customFormat="1" ht="31.5" customHeight="1" thickBot="1" x14ac:dyDescent="0.25">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
      <c r="A164" s="165"/>
      <c r="B164" s="166"/>
      <c r="C164" s="166"/>
      <c r="E164" s="8"/>
      <c r="F164" s="166"/>
      <c r="G164" s="166"/>
      <c r="H164" s="166"/>
      <c r="I164" s="165"/>
      <c r="J164" s="166"/>
      <c r="K164" s="5"/>
      <c r="L164" s="5"/>
      <c r="M164" s="5"/>
      <c r="N164" s="157"/>
      <c r="O164" s="8"/>
      <c r="Q164" s="4" t="s">
        <v>2649</v>
      </c>
    </row>
    <row r="165" spans="1:28" x14ac:dyDescent="0.2">
      <c r="A165" s="9"/>
      <c r="B165" s="205" t="s">
        <v>2618</v>
      </c>
      <c r="C165" s="205"/>
      <c r="D165" s="205"/>
      <c r="E165" s="8"/>
      <c r="F165" s="5"/>
      <c r="G165" s="253" t="s">
        <v>2618</v>
      </c>
      <c r="H165" s="253"/>
      <c r="I165" s="254" t="s">
        <v>1164</v>
      </c>
      <c r="J165" s="255"/>
      <c r="K165" s="255"/>
      <c r="L165" s="255"/>
      <c r="M165" s="255"/>
      <c r="N165" s="109"/>
      <c r="O165" s="8"/>
      <c r="S165" s="51"/>
    </row>
    <row r="166" spans="1:28" x14ac:dyDescent="0.2">
      <c r="A166" s="9"/>
      <c r="B166" s="5"/>
      <c r="C166" s="5"/>
      <c r="D166" s="158" t="s">
        <v>14</v>
      </c>
      <c r="E166" s="8"/>
      <c r="F166" s="5"/>
      <c r="G166" s="167" t="s">
        <v>14</v>
      </c>
      <c r="I166" s="9"/>
      <c r="J166" s="5"/>
      <c r="K166" s="5"/>
      <c r="L166" s="5"/>
      <c r="M166" s="5"/>
      <c r="N166" s="5"/>
      <c r="O166" s="8"/>
    </row>
    <row r="167" spans="1:28" x14ac:dyDescent="0.2">
      <c r="A167" s="9"/>
      <c r="D167" s="109"/>
      <c r="E167" s="8"/>
      <c r="F167" s="5"/>
      <c r="G167" s="109"/>
      <c r="I167" s="256" t="s">
        <v>2648</v>
      </c>
      <c r="J167" s="257"/>
      <c r="K167" s="257"/>
      <c r="L167" s="257"/>
      <c r="M167" s="257"/>
      <c r="N167" s="257"/>
      <c r="O167" s="258"/>
      <c r="U167" s="51"/>
    </row>
    <row r="168" spans="1:28" x14ac:dyDescent="0.2">
      <c r="A168" s="9"/>
      <c r="B168" s="267" t="s">
        <v>2662</v>
      </c>
      <c r="C168" s="267"/>
      <c r="D168" s="267"/>
      <c r="E168" s="8"/>
      <c r="F168" s="5"/>
      <c r="H168" s="83" t="s">
        <v>2661</v>
      </c>
      <c r="I168" s="256"/>
      <c r="J168" s="257"/>
      <c r="K168" s="257"/>
      <c r="L168" s="257"/>
      <c r="M168" s="257"/>
      <c r="N168" s="257"/>
      <c r="O168" s="25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8"/>
      <c r="P172" s="78"/>
    </row>
    <row r="173" spans="1:28" ht="15" customHeight="1" x14ac:dyDescent="0.2">
      <c r="A173" s="224" t="s">
        <v>2676</v>
      </c>
      <c r="B173" s="225"/>
      <c r="C173" s="225"/>
      <c r="D173" s="225"/>
      <c r="E173" s="225"/>
      <c r="F173" s="225"/>
      <c r="G173" s="225"/>
      <c r="H173" s="225"/>
      <c r="I173" s="225"/>
      <c r="J173" s="225"/>
      <c r="K173" s="225"/>
      <c r="L173" s="225"/>
      <c r="M173" s="225"/>
      <c r="N173" s="225"/>
      <c r="O173" s="226"/>
    </row>
    <row r="174" spans="1:28" ht="25" thickBot="1" x14ac:dyDescent="0.2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4" x14ac:dyDescent="0.2">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4" x14ac:dyDescent="0.2">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4" x14ac:dyDescent="0.2">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4" hidden="1" x14ac:dyDescent="0.2">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4" hidden="1" x14ac:dyDescent="0.2">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4" hidden="1" x14ac:dyDescent="0.2">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4">
        <f>+SUM(G179:G182)</f>
        <v>0</v>
      </c>
      <c r="D185" s="169" t="s">
        <v>2633</v>
      </c>
      <c r="E185" s="96">
        <f>+(C185*SUM(K20:K35))</f>
        <v>0</v>
      </c>
      <c r="F185" s="94"/>
      <c r="G185" s="95"/>
      <c r="H185" s="90"/>
      <c r="I185" s="92" t="s">
        <v>2632</v>
      </c>
      <c r="J185" s="184">
        <f>M179</f>
        <v>0</v>
      </c>
      <c r="K185" s="231" t="s">
        <v>2633</v>
      </c>
      <c r="L185" s="231"/>
      <c r="M185" s="96">
        <f>+J185*K20</f>
        <v>0</v>
      </c>
      <c r="N185" s="97"/>
      <c r="O185" s="98"/>
    </row>
    <row r="186" spans="1:28" ht="16" thickBot="1" x14ac:dyDescent="0.25">
      <c r="A186" s="10"/>
      <c r="B186" s="99"/>
      <c r="C186" s="99"/>
      <c r="D186" s="99"/>
      <c r="E186" s="99"/>
      <c r="F186" s="99"/>
      <c r="G186" s="99"/>
      <c r="H186" s="99"/>
      <c r="I186" s="180"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8"/>
      <c r="P188" s="78"/>
    </row>
    <row r="189" spans="1:28" ht="15" customHeight="1" x14ac:dyDescent="0.2">
      <c r="A189" s="224" t="s">
        <v>19</v>
      </c>
      <c r="B189" s="225"/>
      <c r="C189" s="225"/>
      <c r="D189" s="225"/>
      <c r="E189" s="225"/>
      <c r="F189" s="225"/>
      <c r="G189" s="225"/>
      <c r="H189" s="225"/>
      <c r="I189" s="225"/>
      <c r="J189" s="225"/>
      <c r="K189" s="225"/>
      <c r="L189" s="225"/>
      <c r="M189" s="225"/>
      <c r="N189" s="225"/>
      <c r="O189" s="226"/>
    </row>
    <row r="190" spans="1:28" ht="16" thickBot="1" x14ac:dyDescent="0.25">
      <c r="A190" s="227"/>
      <c r="B190" s="228"/>
      <c r="C190" s="228"/>
      <c r="D190" s="228"/>
      <c r="E190" s="228"/>
      <c r="F190" s="228"/>
      <c r="G190" s="228"/>
      <c r="H190" s="228"/>
      <c r="I190" s="228"/>
      <c r="J190" s="228"/>
      <c r="K190" s="228"/>
      <c r="L190" s="228"/>
      <c r="M190" s="228"/>
      <c r="N190" s="228"/>
      <c r="O190" s="229"/>
    </row>
    <row r="191" spans="1:28" x14ac:dyDescent="0.2">
      <c r="A191" s="9"/>
      <c r="B191" s="5"/>
      <c r="C191" s="5"/>
      <c r="D191" s="5"/>
      <c r="E191" s="5"/>
      <c r="F191" s="5"/>
      <c r="G191" s="5"/>
      <c r="H191" s="5"/>
      <c r="I191" s="5"/>
      <c r="J191" s="5"/>
      <c r="K191" s="5"/>
      <c r="L191" s="5"/>
      <c r="M191" s="5"/>
      <c r="N191" s="5"/>
      <c r="O191" s="8"/>
      <c r="Q191" s="153"/>
      <c r="R191" s="153"/>
      <c r="S191" s="153"/>
      <c r="T191" s="153"/>
    </row>
    <row r="192" spans="1:28" x14ac:dyDescent="0.2">
      <c r="A192" s="9"/>
      <c r="B192" s="246" t="s">
        <v>2641</v>
      </c>
      <c r="C192" s="246"/>
      <c r="E192" s="5" t="s">
        <v>20</v>
      </c>
      <c r="H192" s="167" t="s">
        <v>24</v>
      </c>
      <c r="J192" s="5" t="s">
        <v>2642</v>
      </c>
      <c r="K192" s="5"/>
      <c r="M192" s="5"/>
      <c r="N192" s="5"/>
      <c r="O192" s="8"/>
      <c r="Q192" s="154"/>
      <c r="R192" s="155"/>
      <c r="S192" s="155"/>
      <c r="T192" s="154"/>
    </row>
    <row r="193" spans="1:18" x14ac:dyDescent="0.2">
      <c r="A193" s="9"/>
      <c r="C193" s="128"/>
      <c r="D193" s="5"/>
      <c r="E193" s="127"/>
      <c r="F193" s="5"/>
      <c r="G193" s="5"/>
      <c r="H193" s="147"/>
      <c r="J193" s="5"/>
      <c r="K193" s="128"/>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8"/>
      <c r="P197" s="78"/>
    </row>
    <row r="198" spans="1:18" ht="22" thickBot="1" x14ac:dyDescent="0.25">
      <c r="A198" s="9"/>
      <c r="B198" s="5"/>
      <c r="C198" s="5"/>
      <c r="D198" s="5"/>
      <c r="E198" s="5"/>
      <c r="F198" s="5"/>
      <c r="G198" s="5"/>
      <c r="H198" s="5"/>
      <c r="I198" s="5"/>
      <c r="J198" s="5"/>
      <c r="K198" s="5"/>
      <c r="L198" s="5"/>
      <c r="M198" s="5"/>
      <c r="N198" s="5"/>
      <c r="O198" s="185" t="str">
        <f>HYPERLINK("#Integrante_6!A1","INICIO")</f>
        <v>INICIO</v>
      </c>
    </row>
    <row r="199" spans="1:18" ht="231" customHeight="1" x14ac:dyDescent="0.2">
      <c r="A199" s="9"/>
      <c r="B199" s="220" t="s">
        <v>2663</v>
      </c>
      <c r="C199" s="220"/>
      <c r="D199" s="220"/>
      <c r="E199" s="220"/>
      <c r="F199" s="220"/>
      <c r="G199" s="220"/>
      <c r="H199" s="220"/>
      <c r="I199" s="220"/>
      <c r="J199" s="220"/>
      <c r="K199" s="220"/>
      <c r="L199" s="220"/>
      <c r="M199" s="220"/>
      <c r="N199" s="220"/>
      <c r="O199" s="8"/>
    </row>
    <row r="200" spans="1:18" x14ac:dyDescent="0.2">
      <c r="A200" s="9"/>
      <c r="B200" s="243"/>
      <c r="C200" s="243"/>
      <c r="D200" s="243"/>
      <c r="E200" s="243"/>
      <c r="F200" s="243"/>
      <c r="G200" s="243"/>
      <c r="H200" s="243"/>
      <c r="I200" s="243"/>
      <c r="J200" s="243"/>
      <c r="K200" s="243"/>
      <c r="L200" s="243"/>
      <c r="M200" s="243"/>
      <c r="N200" s="243"/>
      <c r="O200" s="8"/>
    </row>
    <row r="201" spans="1:18" x14ac:dyDescent="0.2">
      <c r="A201" s="9"/>
      <c r="B201" s="244" t="s">
        <v>2653</v>
      </c>
      <c r="C201" s="245"/>
      <c r="D201" s="245"/>
      <c r="E201" s="245"/>
      <c r="F201" s="245"/>
      <c r="G201" s="245"/>
      <c r="H201" s="245"/>
      <c r="I201" s="245"/>
      <c r="J201" s="245"/>
      <c r="K201" s="245"/>
      <c r="L201" s="245"/>
      <c r="M201" s="245"/>
      <c r="N201" s="24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7"/>
      <c r="D211" s="21"/>
      <c r="G211" s="27" t="s">
        <v>2625</v>
      </c>
      <c r="H211" s="148"/>
      <c r="J211" s="27" t="s">
        <v>2627</v>
      </c>
      <c r="K211" s="148"/>
      <c r="L211" s="21"/>
      <c r="M211" s="21"/>
      <c r="N211" s="21"/>
      <c r="O211" s="8"/>
    </row>
    <row r="212" spans="1:15" x14ac:dyDescent="0.2">
      <c r="A212" s="9"/>
      <c r="B212" s="27" t="s">
        <v>2624</v>
      </c>
      <c r="C212" s="147"/>
      <c r="D212" s="21"/>
      <c r="G212" s="27" t="s">
        <v>2626</v>
      </c>
      <c r="H212" s="148"/>
      <c r="J212" s="27" t="s">
        <v>2628</v>
      </c>
      <c r="K212" s="147"/>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2020-12-29T21:57:30Z</cp:lastPrinted>
  <dcterms:created xsi:type="dcterms:W3CDTF">2020-10-14T21:57:42Z</dcterms:created>
  <dcterms:modified xsi:type="dcterms:W3CDTF">2020-12-29T22:27:22Z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