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HUI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<sst xmlns="http://schemas.openxmlformats.org/spreadsheetml/2006/main" count="3602" uniqueCount="2770">
  <si>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</si>
  <si>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</si>
  <si>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</si>
  <si>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</si>
  <si>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</si>
  <si>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</si>
  <si>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</si>
  <si>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</si>
  <si>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</si>
  <si>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</si>
  <si>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</si>
  <si>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</si>
  <si>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</si>
  <si>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</si>
  <si>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</si>
  <si>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</si>
  <si>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</si>
  <si>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</si>
  <si>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</si>
  <si>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</si>
  <si>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</si>
  <si>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</si>
  <si>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</si>
  <si>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</si>
  <si>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</si>
  <si>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</si>
  <si>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</si>
  <si>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</si>
  <si>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</si>
  <si>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</si>
  <si>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</si>
  <si>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</si>
  <si>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</si>
  <si>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</si>
  <si>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</si>
  <si>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</si>
  <si>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</si>
  <si>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</si>
  <si>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</si>
  <si>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</si>
  <si>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</si>
  <si>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</si>
  <si>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</si>
  <si>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</si>
  <si>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</si>
  <si>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</si>
  <si>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</si>
  <si>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</si>
  <si>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</si>
  <si>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</si>
  <si>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</si>
  <si>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</si>
  <si>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</si>
  <si>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</si>
  <si>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</si>
  <si>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</si>
  <si>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</si>
  <si>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</si>
  <si>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</si>
  <si>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</si>
  <si>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</si>
  <si>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</si>
  <si>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</si>
  <si>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</si>
  <si>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</si>
  <si>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</si>
  <si>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</si>
  <si>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</si>
  <si>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</si>
  <si>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</si>
  <si>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</si>
  <si>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</si>
  <si>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</si>
  <si>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</si>
  <si>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</si>
  <si>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</si>
  <si>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</si>
  <si>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</si>
  <si>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</si>
  <si>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</si>
  <si>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</si>
  <si>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</si>
  <si>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</si>
  <si>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</si>
  <si>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</si>
  <si>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</si>
  <si>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</si>
  <si>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</si>
  <si>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</si>
  <si>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</si>
  <si>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</si>
  <si>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</si>
  <si>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</si>
  <si>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</si>
  <si>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</si>
  <si>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</si>
  <si>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</si>
  <si>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</si>
  <si>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</si>
  <si>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</si>
  <si>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</si>
  <si>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</si>
  <si>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</si>
  <si>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</si>
  <si>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</si>
  <si>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</si>
  <si>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</si>
  <si>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</si>
  <si>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</si>
  <si>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</si>
  <si>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</si>
  <si>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</si>
  <si>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</si>
  <si>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</si>
  <si>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</si>
  <si>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</si>
  <si>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</si>
  <si>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</si>
  <si>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</si>
  <si>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</si>
  <si>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</si>
  <si>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</si>
  <si>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</si>
  <si>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</si>
  <si>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</si>
  <si>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</si>
  <si>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</si>
  <si>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</si>
  <si>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</si>
  <si>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</si>
  <si>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</si>
  <si>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</si>
  <si>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</si>
  <si>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</si>
  <si>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</si>
  <si>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</si>
  <si>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</si>
  <si>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</si>
  <si>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</si>
  <si>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</si>
  <si>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</si>
  <si>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</si>
  <si>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</si>
  <si>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</si>
  <si>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</si>
  <si>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</si>
  <si>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</si>
  <si>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</si>
  <si>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</si>
  <si>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</si>
  <si>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</si>
  <si>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</si>
  <si>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</si>
  <si>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</si>
  <si>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</si>
  <si>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</si>
  <si>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</si>
  <si>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</si>
  <si>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</si>
  <si>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</si>
  <si>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</si>
  <si>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</si>
  <si>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</si>
  <si>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</si>
  <si>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</si>
  <si>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</si>
  <si>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</si>
  <si>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</si>
  <si>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</si>
  <si>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</si>
  <si>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</si>
  <si>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</si>
  <si>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</si>
  <si>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</si>
  <si>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</si>
  <si>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</si>
  <si>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</si>
  <si>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</si>
  <si>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</si>
  <si>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</si>
  <si>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</si>
  <si>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</si>
  <si>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</si>
  <si>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</si>
  <si>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</si>
  <si>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</si>
  <si>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</si>
  <si>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</si>
  <si>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</si>
  <si>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</si>
  <si>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</si>
  <si>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</si>
  <si>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</si>
  <si>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</si>
  <si>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</si>
  <si>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</si>
  <si>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</si>
  <si>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</si>
  <si>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</si>
  <si>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</si>
  <si>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</si>
  <si>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</si>
  <si>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</si>
  <si>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</si>
  <si>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</si>
  <si>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</si>
  <si>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</si>
  <si>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</si>
  <si>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</si>
  <si>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</si>
  <si>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</si>
  <si>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</si>
  <si>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</si>
  <si>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</si>
  <si>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</si>
  <si>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</si>
  <si>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</si>
  <si>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</si>
  <si>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</si>
  <si>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</si>
  <si>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</si>
  <si>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</si>
  <si>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</si>
  <si>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</si>
  <si>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</si>
  <si>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</si>
  <si>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</si>
  <si>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</si>
  <si>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</si>
  <si>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</si>
  <si>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</si>
  <si>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</si>
  <si>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</si>
  <si>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</si>
  <si>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</si>
  <si>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</si>
  <si>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</si>
  <si>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</si>
  <si>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</si>
  <si>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</si>
  <si>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</si>
  <si>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</si>
  <si>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</si>
  <si>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</si>
  <si>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</si>
  <si>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</si>
  <si>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</si>
  <si>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</si>
  <si>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</si>
  <si>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</si>
  <si>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</si>
  <si>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</si>
  <si>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</si>
  <si>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</si>
  <si>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</si>
  <si>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</si>
  <si>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</si>
  <si>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</si>
  <si>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</si>
  <si>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</si>
  <si>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</si>
  <si>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</si>
  <si>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</si>
  <si>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</si>
  <si>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</si>
  <si>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</si>
  <si>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</si>
  <si>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</si>
  <si>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</si>
  <si>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</si>
  <si>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</si>
  <si>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</si>
  <si>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</si>
  <si>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</si>
  <si>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</si>
  <si>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</si>
  <si>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</si>
  <si>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</si>
  <si>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</si>
  <si>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</si>
  <si>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</si>
  <si>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</si>
  <si>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</si>
  <si>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</si>
  <si>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</si>
  <si>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</si>
  <si>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</si>
  <si>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</si>
  <si>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</si>
  <si>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</si>
  <si>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</si>
  <si>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</si>
  <si>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</si>
  <si>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</si>
  <si>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</si>
  <si>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</si>
  <si>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</si>
  <si>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</si>
  <si>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</si>
  <si>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</si>
  <si>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</si>
  <si>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</si>
  <si>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</si>
  <si>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</si>
  <si>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</si>
  <si>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</si>
  <si>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</si>
  <si>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</si>
  <si>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</si>
  <si>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</si>
  <si>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</si>
  <si>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</si>
  <si>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</si>
  <si>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</si>
  <si>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</si>
  <si>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</si>
  <si>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</si>
  <si>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</si>
  <si>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</si>
  <si>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</si>
  <si>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</si>
  <si>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</si>
  <si>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</si>
  <si>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</si>
  <si>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</si>
  <si>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</si>
  <si>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</si>
  <si>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</si>
  <si>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</si>
  <si>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</si>
  <si>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</si>
  <si>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</si>
  <si>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</si>
  <si>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</si>
  <si>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</si>
  <si>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</si>
  <si>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</si>
  <si>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</si>
  <si>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</si>
  <si>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</si>
  <si>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</si>
  <si>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</si>
  <si>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</si>
  <si>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</si>
  <si>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</si>
  <si>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</si>
  <si>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</si>
  <si>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</si>
  <si>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</si>
  <si>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</si>
  <si>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</si>
  <si>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</si>
  <si>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</si>
  <si>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</si>
  <si>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</si>
  <si>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</si>
  <si>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</si>
  <si>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</si>
  <si>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</si>
  <si>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</si>
  <si>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</si>
  <si>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</si>
  <si>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</si>
  <si>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</si>
  <si>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</si>
  <si>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</si>
  <si>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</si>
  <si>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</si>
  <si>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</si>
  <si>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</si>
  <si>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</si>
  <si>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</si>
  <si>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</si>
  <si>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</si>
  <si>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</si>
  <si>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</si>
  <si>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</si>
  <si>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</si>
  <si>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</si>
  <si>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</si>
  <si>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</si>
  <si>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</si>
  <si>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</si>
  <si>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</si>
  <si>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</si>
  <si>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</si>
  <si>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</si>
  <si>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</si>
  <si>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</si>
  <si>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</si>
  <si>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</si>
  <si>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</si>
  <si>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</si>
  <si>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</si>
  <si>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</si>
  <si>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</si>
  <si>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</si>
  <si>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</si>
  <si>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</si>
  <si>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</si>
  <si>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</si>
  <si>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</si>
  <si>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</si>
  <si>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</si>
  <si>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</si>
  <si>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</si>
  <si>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</si>
  <si>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</si>
  <si>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</si>
  <si>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</si>
  <si>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</si>
  <si>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</si>
  <si>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</si>
  <si>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</si>
  <si>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</si>
  <si>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</si>
  <si>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</si>
  <si>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</si>
  <si>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</si>
  <si>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</si>
  <si>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</si>
  <si>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</si>
  <si>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</si>
  <si>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</si>
  <si>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</si>
  <si>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</si>
  <si>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</si>
  <si>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</si>
  <si>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</si>
  <si>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</si>
  <si>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</si>
  <si>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</si>
  <si>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</si>
  <si>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</si>
  <si>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</si>
  <si>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</si>
  <si>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</si>
  <si>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</si>
  <si>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</si>
  <si>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</si>
  <si>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</si>
  <si>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</si>
  <si>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</si>
  <si>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</si>
  <si>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</si>
  <si>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</si>
  <si>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</si>
  <si>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</si>
  <si>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</si>
  <si>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</si>
  <si>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</si>
  <si>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</si>
  <si>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</si>
  <si>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</si>
  <si>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</si>
  <si>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</si>
  <si>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</si>
  <si>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</si>
  <si>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</si>
  <si>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</si>
  <si>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</si>
  <si>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</si>
  <si>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</si>
  <si>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</si>
  <si>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</si>
  <si>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</si>
  <si>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</si>
  <si>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</si>
  <si>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</si>
  <si>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</si>
  <si>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</si>
  <si>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</si>
  <si>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</si>
  <si>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</si>
  <si>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</si>
  <si>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</si>
  <si>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</si>
  <si>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</si>
  <si>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</si>
  <si>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</si>
  <si>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</si>
  <si>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</si>
  <si>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</si>
  <si>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</si>
  <si>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</si>
  <si>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</si>
  <si>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</si>
  <si>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</si>
  <si>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</si>
  <si>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</si>
  <si>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</si>
  <si>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</si>
  <si>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</si>
  <si>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</si>
  <si>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</si>
  <si>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</si>
  <si>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</si>
  <si>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</si>
  <si>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</si>
  <si>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</si>
  <si>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</si>
  <si>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</si>
  <si>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</si>
  <si>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</si>
  <si>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</si>
  <si>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</si>
  <si>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</si>
  <si>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</si>
  <si>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</si>
  <si>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</si>
  <si>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</si>
  <si>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</si>
  <si>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</si>
  <si>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</si>
  <si>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</si>
  <si>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</si>
  <si>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</si>
  <si>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</si>
  <si>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</si>
  <si>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</si>
  <si>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</si>
  <si>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</si>
  <si>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</si>
  <si>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</si>
  <si>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</si>
  <si>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</si>
  <si>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</si>
  <si>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</si>
  <si>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</si>
  <si>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</si>
  <si>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</si>
  <si>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</si>
  <si>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</si>
  <si>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</si>
  <si>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</si>
  <si>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</si>
  <si>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</si>
  <si>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</si>
  <si>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</si>
  <si>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</si>
  <si>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</si>
  <si>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</si>
  <si>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</si>
  <si>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</si>
  <si>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</si>
  <si>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</si>
  <si>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</si>
  <si>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</si>
  <si>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</si>
  <si>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</si>
  <si>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</si>
  <si>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</si>
  <si>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</si>
  <si>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</si>
  <si>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</si>
  <si>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</si>
  <si>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</si>
  <si>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</si>
  <si>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</si>
  <si>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</si>
  <si>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</si>
  <si>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</si>
  <si>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</si>
  <si>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</si>
  <si>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</si>
  <si>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</si>
  <si>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</si>
  <si>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</si>
  <si>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</si>
  <si>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</si>
  <si>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</si>
  <si>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</si>
  <si>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</si>
  <si>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</si>
  <si>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</si>
  <si>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</si>
  <si>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</si>
  <si>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</si>
  <si>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</si>
  <si>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</si>
  <si>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</si>
  <si>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</si>
  <si>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</si>
  <si>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</si>
  <si>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</si>
  <si>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</si>
  <si>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</si>
  <si>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</si>
  <si>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</si>
  <si>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</si>
  <si>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</si>
  <si>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</si>
  <si>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</si>
  <si>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</si>
  <si>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</si>
  <si>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</si>
  <si>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</si>
  <si>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</si>
  <si>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</si>
  <si>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</si>
  <si>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</si>
  <si>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</si>
  <si>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</si>
  <si>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</si>
  <si>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</si>
  <si>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</si>
  <si>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</si>
  <si>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</si>
  <si>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</si>
  <si>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</si>
  <si>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</si>
  <si>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</si>
  <si>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</si>
  <si>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</si>
  <si>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</si>
  <si>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</si>
  <si>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</si>
  <si>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</si>
  <si>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</si>
  <si>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</si>
  <si>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</si>
  <si>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</si>
  <si>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</si>
  <si>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</si>
  <si>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</si>
  <si>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</si>
  <si>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</si>
  <si>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</si>
  <si>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</si>
  <si>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</si>
  <si>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</si>
  <si>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</si>
  <si>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</si>
  <si>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</si>
  <si>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</si>
  <si>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</si>
  <si>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</si>
  <si>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</si>
  <si>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</si>
  <si>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</si>
  <si>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</si>
  <si>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</si>
  <si>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</si>
  <si>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</si>
  <si>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</si>
  <si>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</si>
  <si>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</si>
  <si>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</si>
  <si>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</si>
  <si>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</si>
  <si>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</si>
  <si>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</si>
  <si>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</si>
  <si>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</si>
  <si>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</si>
  <si>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</si>
  <si>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</si>
  <si>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</si>
  <si>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</si>
  <si>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</si>
  <si>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</si>
  <si>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</si>
  <si>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</si>
  <si>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</si>
  <si>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</si>
  <si>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</si>
  <si>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</si>
  <si>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</si>
  <si>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</si>
  <si>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</si>
  <si>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</si>
  <si>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</si>
  <si>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</si>
  <si>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</si>
  <si>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</si>
  <si>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</si>
  <si>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</si>
  <si>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</si>
  <si>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</si>
  <si>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</si>
  <si>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</si>
  <si>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</si>
  <si>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</si>
  <si>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</si>
  <si>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</si>
  <si>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</si>
  <si>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</si>
  <si>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</si>
  <si>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</si>
  <si>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</si>
  <si>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</si>
  <si>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</si>
  <si>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</si>
  <si>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</si>
  <si>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</si>
  <si>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</si>
  <si>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</si>
  <si>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</si>
  <si>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</si>
  <si>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</si>
  <si>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</si>
  <si>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</si>
  <si>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</si>
  <si>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</si>
  <si>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</si>
  <si>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</si>
  <si>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</si>
  <si>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</si>
  <si>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</si>
  <si>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</si>
  <si>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</si>
  <si>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</si>
  <si>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</si>
  <si>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</si>
  <si>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</si>
  <si>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</si>
  <si>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</si>
  <si>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</si>
  <si>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</si>
  <si>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</si>
  <si>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</si>
  <si>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</si>
  <si>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</si>
  <si>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</si>
  <si>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</si>
  <si>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</si>
  <si>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</si>
  <si>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</si>
  <si>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</si>
  <si>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</si>
  <si>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</si>
  <si>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</si>
  <si>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</si>
  <si>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</si>
  <si>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</si>
  <si>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</si>
  <si>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</si>
  <si>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</si>
  <si>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</si>
  <si>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</si>
  <si>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</si>
  <si>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</si>
  <si>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</si>
  <si>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</si>
  <si>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</si>
  <si>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</si>
  <si>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</si>
  <si>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</si>
  <si>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</si>
  <si>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</si>
  <si>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</si>
  <si>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</si>
  <si>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</si>
  <si>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</si>
  <si>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</si>
  <si>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</si>
  <si>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</si>
  <si>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</si>
  <si>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</si>
  <si>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</si>
  <si>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</si>
  <si>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</si>
  <si>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</si>
  <si>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</si>
  <si>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</si>
  <si>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</si>
  <si>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</si>
  <si>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</si>
  <si>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</si>
  <si>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</si>
  <si>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</si>
  <si>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</si>
  <si>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</si>
  <si>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</si>
  <si>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</si>
  <si>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</si>
  <si>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</si>
  <si>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</si>
  <si>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</si>
  <si>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</si>
  <si>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</si>
  <si>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</si>
  <si>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</si>
  <si>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</si>
  <si>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</si>
  <si>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</si>
  <si>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</si>
  <si>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</si>
  <si>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</si>
  <si>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</si>
  <si>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</si>
  <si>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</si>
  <si>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</si>
  <si>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</si>
  <si>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</si>
  <si>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</si>
  <si>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</si>
  <si>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</si>
  <si>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</si>
  <si>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</si>
  <si>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</si>
  <si>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</si>
  <si>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</si>
  <si>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</si>
  <si>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</si>
  <si>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</si>
  <si>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</si>
  <si>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</si>
  <si>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</si>
  <si>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</si>
  <si>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</si>
  <si>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</si>
  <si>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</si>
  <si>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</si>
  <si>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</si>
  <si>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</si>
  <si>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</si>
  <si>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</si>
  <si>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</si>
  <si>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</si>
  <si>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</si>
  <si>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</si>
  <si>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</si>
  <si>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</si>
  <si>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</si>
  <si>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</si>
  <si>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</si>
  <si>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</si>
  <si>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</si>
  <si>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</si>
  <si>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</si>
  <si>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</si>
  <si>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</si>
  <si>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</si>
  <si>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</si>
  <si>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</si>
  <si>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</si>
  <si>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</si>
  <si>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</si>
  <si>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</si>
  <si>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</si>
  <si>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</si>
  <si>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</si>
  <si>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</si>
  <si>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</si>
  <si>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</si>
  <si>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</si>
  <si>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</si>
  <si>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</si>
  <si>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</si>
  <si>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</si>
  <si>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</si>
  <si>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</si>
  <si>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</si>
  <si>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</si>
  <si>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</si>
  <si>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</si>
  <si>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</si>
  <si>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</si>
  <si>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</si>
  <si>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</si>
  <si>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</si>
  <si>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</si>
  <si>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</si>
  <si>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</si>
  <si>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</si>
  <si>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</si>
  <si>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</si>
  <si>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</si>
  <si>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</si>
  <si>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</si>
  <si>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</si>
  <si>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</si>
  <si>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</si>
  <si>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</si>
  <si>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</si>
  <si>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</si>
  <si>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</si>
  <si>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</si>
  <si>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</si>
  <si>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</si>
  <si>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</si>
  <si>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</si>
  <si>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</si>
  <si>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</si>
  <si>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</si>
  <si>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</si>
  <si>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</si>
  <si>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</si>
  <si>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</si>
  <si>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</si>
  <si>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</si>
  <si>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</si>
  <si>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</si>
  <si>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</si>
  <si>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</si>
  <si>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</si>
  <si>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</si>
  <si>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</si>
  <si>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</si>
  <si>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</si>
  <si>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</si>
  <si>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</si>
  <si>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</si>
  <si>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</si>
  <si>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</si>
  <si>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</si>
  <si>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</si>
  <si>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</si>
  <si>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</si>
  <si>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</si>
  <si>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</si>
  <si>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</si>
  <si>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</si>
  <si>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</si>
  <si>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</si>
  <si>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</si>
  <si>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</si>
  <si>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</si>
  <si>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</si>
  <si>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</si>
  <si>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</si>
  <si>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</si>
  <si>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</si>
  <si>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</si>
  <si>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</si>
  <si>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</si>
  <si>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</si>
  <si>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</si>
  <si>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</si>
  <si>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</si>
  <si>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</si>
  <si>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</si>
  <si>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</si>
  <si>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</si>
  <si>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</si>
  <si>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</si>
  <si>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</si>
  <si>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</si>
  <si>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</si>
  <si>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</si>
  <si>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</si>
  <si>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</si>
  <si>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</si>
  <si>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</si>
  <si>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</si>
  <si>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</si>
  <si>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</si>
  <si>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</si>
  <si>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</si>
  <si>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</si>
  <si>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</si>
  <si>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</si>
  <si>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</si>
  <si>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</si>
  <si>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</si>
  <si>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</si>
  <si>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</si>
  <si>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</si>
  <si>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</si>
  <si>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</si>
  <si>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</si>
  <si>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</si>
  <si>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</si>
  <si>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</si>
  <si>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</si>
  <si>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</si>
  <si>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</si>
  <si>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</si>
  <si>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</si>
  <si>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</si>
  <si>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</si>
  <si>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</si>
  <si>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</si>
  <si>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</si>
  <si>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</si>
  <si>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</si>
  <si>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</si>
  <si>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</si>
  <si>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</si>
  <si>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</si>
  <si>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</si>
  <si>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</si>
  <si>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</si>
  <si>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</si>
  <si>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</si>
  <si>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</si>
  <si>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</si>
  <si>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</si>
  <si>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</si>
  <si>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</si>
  <si>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</si>
  <si>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</si>
  <si>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</si>
  <si>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</si>
  <si>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</si>
  <si>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</si>
  <si>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</si>
  <si>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</si>
  <si>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</si>
  <si>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</si>
  <si>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</si>
  <si>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</si>
  <si>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</si>
  <si>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</si>
  <si>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</si>
  <si>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</si>
  <si>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</si>
  <si>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</si>
  <si>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</si>
  <si>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</si>
  <si>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</si>
  <si>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</si>
  <si>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</si>
  <si>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</si>
  <si>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</si>
  <si>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</si>
  <si>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</si>
  <si>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</si>
  <si>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</si>
  <si>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</si>
  <si>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</si>
  <si>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</si>
  <si>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</si>
  <si>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</si>
  <si>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</si>
  <si>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</si>
  <si>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</si>
  <si>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</si>
  <si>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</si>
  <si>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</si>
  <si>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</si>
  <si>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</si>
  <si>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</si>
  <si>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</si>
  <si>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</si>
  <si>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</si>
  <si>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</si>
  <si>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</si>
  <si>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</si>
  <si>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</si>
  <si>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</si>
  <si>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</si>
  <si>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</si>
  <si>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</si>
  <si>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</si>
  <si>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</si>
  <si>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</si>
  <si>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</si>
  <si>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</si>
  <si>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</si>
  <si>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</si>
  <si>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</si>
  <si>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</si>
  <si>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</si>
  <si>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</si>
  <si>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</si>
  <si>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</si>
  <si>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</si>
  <si>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</si>
  <si>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</si>
  <si>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</si>
  <si>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</si>
  <si>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</si>
  <si>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</si>
  <si>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</si>
  <si>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</si>
  <si>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</si>
  <si>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</si>
  <si>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</si>
  <si>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</si>
  <si>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</si>
  <si>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</si>
  <si>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</si>
  <si>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</si>
  <si>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</si>
  <si>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</si>
  <si>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</si>
  <si>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</si>
  <si>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</si>
  <si>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</si>
  <si>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</si>
  <si>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</si>
  <si>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</si>
  <si>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</si>
  <si>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</si>
  <si>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</si>
  <si>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</si>
  <si>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</si>
  <si>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</si>
  <si>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</si>
  <si>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</si>
  <si>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</si>
  <si>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</si>
  <si>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</si>
  <si>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</si>
  <si>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</si>
  <si>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</si>
  <si>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</si>
  <si>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</si>
  <si>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</si>
  <si>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</si>
  <si>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</si>
  <si>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</si>
  <si>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</si>
  <si>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</si>
  <si>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</si>
  <si>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</si>
  <si>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</si>
  <si>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</si>
  <si>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</si>
  <si>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</si>
  <si>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</si>
  <si>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</si>
  <si>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</si>
  <si>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</si>
  <si>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</si>
  <si>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</si>
  <si>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</si>
  <si>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</si>
  <si>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</si>
  <si>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</si>
  <si>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</si>
  <si>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</si>
  <si>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</si>
  <si>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</si>
  <si>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</si>
  <si>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</si>
  <si>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</si>
  <si>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</si>
  <si>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</si>
  <si>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</si>
  <si>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</si>
  <si>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</si>
  <si>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</si>
  <si>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</si>
  <si>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</si>
  <si>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</si>
  <si>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</si>
  <si>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</si>
  <si>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</si>
  <si>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</si>
  <si>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</si>
  <si>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</si>
  <si>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</si>
  <si>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</si>
  <si>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</si>
  <si>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</si>
  <si>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</si>
  <si>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</si>
  <si>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</si>
  <si>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</si>
  <si>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</si>
  <si>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</si>
  <si>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</si>
  <si>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</si>
  <si>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</si>
  <si>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</si>
  <si>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</si>
  <si>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</si>
  <si>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</si>
  <si>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</si>
  <si>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</si>
  <si>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</si>
  <si>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</si>
  <si>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</si>
  <si>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</si>
  <si>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</si>
  <si>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</si>
  <si>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</si>
  <si>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</si>
  <si>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</si>
  <si>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</si>
  <si>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</si>
  <si>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</si>
  <si>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</si>
  <si>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</si>
  <si>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</si>
  <si>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</si>
  <si>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</si>
  <si>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</si>
  <si>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</si>
  <si>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</si>
  <si>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</si>
  <si>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</si>
  <si>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</si>
  <si>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</si>
  <si>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</si>
  <si>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</si>
  <si>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</si>
  <si>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</si>
  <si>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</si>
  <si>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</si>
  <si>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</si>
  <si>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</si>
  <si>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</si>
  <si>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</si>
  <si>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</si>
  <si>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</si>
  <si>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</si>
  <si>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</si>
  <si>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</si>
  <si>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</si>
  <si>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</si>
  <si>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</si>
  <si>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</si>
  <si>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</si>
  <si>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</si>
  <si>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</si>
  <si>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</si>
  <si>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</si>
  <si>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</si>
  <si>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</si>
  <si>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</si>
  <si>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</si>
  <si>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</si>
  <si>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</si>
  <si>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</si>
  <si>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</si>
  <si>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</si>
  <si>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</si>
  <si>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</si>
  <si>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</si>
  <si>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</si>
  <si>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</si>
  <si>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</si>
  <si>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</si>
  <si>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</si>
  <si>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</si>
  <si>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</si>
  <si>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</si>
  <si>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</si>
  <si>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</si>
  <si>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</si>
  <si>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</si>
  <si>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</si>
  <si>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</si>
  <si>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</si>
  <si>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</si>
  <si>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</si>
  <si>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</si>
  <si>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</si>
  <si>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</si>
  <si>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</si>
  <si>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</si>
  <si>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</si>
  <si>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</si>
  <si>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</si>
  <si>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</si>
  <si>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</si>
  <si>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</si>
  <si>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</si>
  <si>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</si>
  <si>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</si>
  <si>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</si>
  <si>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</si>
  <si>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</si>
  <si>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</si>
  <si>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</si>
  <si>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</si>
  <si>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</si>
  <si>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</si>
  <si>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</si>
  <si>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</si>
  <si>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</si>
  <si>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</si>
  <si>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</si>
  <si>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</si>
  <si>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</si>
  <si>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</si>
  <si>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</si>
  <si>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</si>
  <si>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</si>
  <si>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</si>
  <si>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</si>
  <si>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</si>
  <si>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</si>
  <si>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</si>
  <si>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</si>
  <si>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</si>
  <si>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</si>
  <si>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</si>
  <si>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</si>
  <si>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</si>
  <si>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</si>
  <si>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</si>
  <si>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</si>
  <si>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</si>
  <si>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</si>
  <si>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</si>
  <si>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</si>
  <si>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</si>
  <si>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</si>
  <si>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</si>
  <si>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</si>
  <si>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</si>
  <si>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</si>
  <si>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</si>
  <si>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</si>
  <si>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</si>
  <si>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</si>
  <si>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</si>
  <si>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</si>
  <si>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</si>
  <si>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</si>
  <si>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</si>
  <si>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</si>
  <si>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</si>
  <si>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</si>
  <si>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</si>
  <si>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</si>
  <si>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</si>
  <si>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</si>
  <si>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</si>
  <si>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</si>
  <si>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</si>
  <si>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</si>
  <si>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</si>
  <si>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</si>
  <si>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</si>
  <si>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</si>
  <si>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</si>
  <si>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</si>
  <si>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</si>
  <si>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</si>
  <si>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</si>
  <si>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</si>
  <si>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</si>
  <si>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</si>
  <si>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</si>
  <si>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</si>
  <si>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</si>
  <si>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</si>
  <si>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</si>
  <si>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</si>
  <si>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</si>
  <si>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</si>
  <si>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</si>
  <si>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</si>
  <si>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</si>
  <si>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</si>
  <si>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</si>
  <si>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</si>
  <si>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</si>
  <si>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</si>
  <si>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</si>
  <si>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</si>
  <si>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</si>
  <si>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</si>
  <si>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</si>
  <si>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</si>
  <si>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</si>
  <si>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</si>
  <si>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</si>
  <si>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</si>
  <si>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</si>
  <si>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</si>
  <si>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</si>
  <si>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</si>
  <si>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</si>
  <si>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</si>
  <si>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</si>
  <si>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</si>
  <si>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</si>
  <si>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</si>
  <si>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</si>
  <si>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</si>
  <si>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</si>
  <si>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</si>
  <si>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</si>
  <si>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</si>
  <si>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</si>
  <si>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</si>
  <si>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</si>
  <si>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</si>
  <si>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</si>
  <si>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</si>
  <si>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</si>
  <si>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</si>
  <si>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</si>
  <si>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</si>
  <si>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</si>
  <si>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</si>
  <si>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</si>
  <si>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</si>
  <si>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</si>
  <si>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</si>
  <si>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</si>
  <si>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</si>
  <si>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</si>
  <si>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</si>
  <si>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</si>
  <si>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</si>
  <si>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</si>
  <si>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</si>
  <si>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</si>
  <si>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</si>
  <si>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</si>
  <si>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</si>
  <si>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</si>
  <si>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</si>
  <si>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</si>
  <si>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</si>
  <si>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</si>
  <si>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</si>
  <si>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</si>
  <si>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</si>
  <si>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</si>
  <si>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</si>
  <si>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</si>
  <si>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</si>
  <si>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</si>
  <si>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</si>
  <si>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</si>
  <si>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</si>
  <si>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</si>
  <si>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</si>
  <si>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</si>
  <si>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</si>
  <si>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</si>
  <si>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</si>
  <si>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</si>
  <si>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</si>
  <si>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</si>
  <si>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</si>
  <si>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</si>
  <si>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</si>
  <si>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</si>
  <si>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</si>
  <si>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</si>
  <si>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</si>
  <si>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</si>
  <si>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</si>
  <si>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</si>
  <si>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</si>
  <si>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</si>
  <si>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</si>
  <si>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</si>
  <si>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</si>
  <si>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</si>
  <si>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</si>
  <si>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</si>
  <si>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</si>
  <si>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</si>
  <si>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</si>
  <si>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</si>
  <si>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</si>
  <si>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</si>
  <si>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</si>
  <si>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</si>
  <si>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</si>
  <si>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</si>
  <si>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</si>
  <si>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</si>
  <si>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</si>
  <si>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</si>
  <si>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</si>
  <si>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</si>
  <si>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</si>
  <si>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</si>
  <si>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</si>
  <si>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</si>
  <si>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</si>
  <si>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</si>
  <si>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</si>
  <si>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</si>
  <si>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</si>
  <si>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</si>
  <si>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</si>
  <si>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</si>
  <si>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</si>
  <si>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</si>
  <si>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</si>
  <si>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</si>
  <si>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</si>
  <si>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</si>
  <si>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</si>
  <si>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</si>
  <si>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</si>
  <si>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</si>
  <si>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</si>
  <si>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</si>
  <si>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</si>
  <si>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</si>
  <si>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</si>
  <si>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</si>
  <si>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</si>
  <si>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</si>
  <si>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</si>
  <si>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</si>
  <si>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</si>
  <si>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</si>
  <si>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</si>
  <si>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</si>
  <si>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</si>
  <si>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</si>
  <si>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</si>
  <si>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</si>
  <si>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</si>
  <si>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</si>
  <si>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</si>
  <si>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</si>
  <si>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</si>
  <si>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</si>
  <si>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</si>
  <si>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</si>
  <si>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</si>
  <si>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</si>
  <si>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</si>
  <si>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</si>
  <si>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</si>
  <si>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</si>
  <si>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</si>
  <si>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</si>
  <si>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</si>
  <si>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</si>
  <si>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</si>
  <si>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</si>
  <si>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</si>
  <si>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</si>
  <si>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</si>
  <si>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</si>
  <si>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</si>
  <si>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</si>
  <si>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</si>
  <si>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</si>
  <si>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</si>
  <si>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</si>
  <si>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</si>
  <si>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</si>
  <si>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</si>
  <si>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</si>
  <si>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</si>
  <si>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</si>
  <si>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</si>
  <si>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</si>
  <si>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</si>
  <si>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</si>
  <si>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</si>
  <si>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</si>
  <si>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</si>
  <si>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</si>
  <si>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</si>
  <si>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</si>
  <si>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</si>
  <si>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</si>
  <si>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</si>
  <si>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</si>
  <si>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</si>
  <si>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</si>
  <si>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</si>
  <si>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</si>
  <si>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</si>
  <si>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</si>
  <si>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</si>
  <si>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</si>
  <si>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</si>
  <si>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</si>
  <si>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</si>
  <si>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</si>
  <si>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</si>
  <si>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</si>
  <si>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</si>
  <si>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</si>
  <si>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</si>
  <si>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</si>
  <si>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</si>
  <si>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</si>
  <si>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</si>
  <si>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</si>
  <si>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</si>
  <si>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</si>
  <si>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</si>
  <si>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</si>
  <si>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</si>
  <si>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</si>
  <si>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</si>
  <si>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</si>
  <si>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</si>
  <si>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</si>
  <si>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</si>
  <si>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</si>
  <si>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</si>
  <si>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</si>
  <si>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</si>
  <si>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</si>
  <si>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</si>
  <si>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</si>
  <si>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</si>
  <si>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</si>
  <si>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</si>
  <si>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</si>
  <si>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</si>
  <si>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</si>
  <si>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</si>
  <si>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</si>
  <si>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</si>
  <si>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</si>
  <si>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</si>
  <si>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</si>
  <si>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</si>
  <si>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</si>
  <si>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</si>
  <si>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</si>
  <si>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</si>
  <si>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</si>
  <si>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</si>
  <si>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</si>
  <si>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</si>
  <si>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</si>
  <si>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</si>
  <si>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</si>
  <si>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</si>
  <si>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</si>
  <si>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</si>
  <si>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</si>
  <si>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</si>
  <si>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</si>
  <si>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</si>
  <si>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</si>
  <si>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</si>
  <si>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</si>
  <si>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</si>
  <si>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</si>
  <si>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</si>
  <si>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</si>
  <si>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</si>
  <si>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</si>
  <si>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</si>
  <si>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</si>
  <si>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</si>
  <si>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</si>
  <si>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</si>
  <si>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</si>
  <si>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</si>
  <si>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</si>
  <si>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</si>
  <si>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</si>
  <si>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</si>
  <si>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</si>
  <si>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</si>
  <si>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</si>
  <si>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</si>
  <si>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</si>
  <si>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</si>
  <si>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</si>
  <si>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</si>
  <si>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</si>
  <si>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</si>
  <si>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</si>
  <si>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</si>
  <si>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</si>
  <si>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</si>
  <si>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</si>
  <si>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</si>
  <si>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</si>
  <si>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</si>
  <si>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</si>
  <si>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</si>
  <si>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</si>
  <si>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</si>
  <si>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</si>
  <si>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</si>
  <si>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</si>
  <si>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</si>
  <si>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</si>
  <si>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</si>
  <si>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</si>
  <si>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</si>
  <si>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</si>
  <si>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</si>
  <si>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</si>
  <si>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</si>
  <si>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</si>
  <si>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</si>
  <si>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</si>
  <si>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</si>
  <si>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</si>
  <si>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</si>
  <si>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</si>
  <si>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</si>
  <si>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</si>
  <si>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</si>
  <si>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</si>
  <si>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</si>
  <si>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</si>
  <si>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</si>
  <si>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</si>
  <si>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</si>
  <si>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</si>
  <si>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</si>
  <si>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</si>
  <si>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</si>
  <si>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</si>
  <si>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</si>
  <si>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</si>
  <si>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</si>
  <si>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</si>
  <si>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</si>
  <si>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</si>
  <si>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</si>
  <si>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</si>
  <si>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</si>
  <si>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</si>
  <si>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</si>
  <si>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</si>
  <si>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</si>
  <si>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</si>
  <si>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</si>
  <si>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</si>
  <si>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</si>
  <si>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</si>
  <si>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</si>
  <si>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</si>
  <si>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</si>
  <si>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</si>
  <si>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</si>
  <si>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</si>
  <si>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</si>
  <si>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</si>
  <si>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</si>
  <si>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</si>
  <si>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</si>
  <si>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</si>
  <si>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</si>
  <si>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</si>
  <si>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</si>
  <si>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</si>
  <si>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</si>
  <si>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</si>
  <si>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</si>
  <si>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</si>
  <si>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</si>
  <si>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</si>
  <si>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</si>
  <si>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</si>
  <si>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</si>
  <si>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</si>
  <si>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</si>
  <si>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</si>
  <si>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</si>
  <si>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</si>
  <si>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</si>
  <si>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</si>
  <si>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</si>
  <si>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</si>
  <si>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</si>
  <si>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</si>
  <si>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</si>
  <si>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</si>
  <si>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</si>
  <si>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</si>
  <si>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</si>
  <si>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</si>
  <si>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</si>
  <si>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</si>
  <si>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</si>
  <si>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</si>
  <si>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</si>
  <si>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</si>
  <si>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</si>
  <si>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</si>
  <si>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</si>
  <si>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</si>
  <si>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</si>
  <si>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</si>
  <si>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</si>
  <si>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</si>
  <si>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</si>
  <si>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</si>
  <si>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</si>
  <si>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</si>
  <si>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</si>
  <si>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</si>
  <si>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</si>
  <si>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</si>
  <si>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</si>
  <si>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</si>
  <si>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</si>
  <si>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</si>
  <si>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</si>
  <si>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</si>
  <si>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</si>
  <si>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</si>
  <si>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</si>
  <si>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</si>
  <si>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</si>
  <si>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</si>
  <si>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</si>
  <si>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</si>
  <si>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</si>
  <si>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</si>
  <si>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</si>
  <si>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</si>
  <si>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</si>
  <si>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</si>
  <si>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</si>
  <si>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</si>
  <si>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</si>
  <si>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</si>
  <si>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</si>
  <si>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</si>
  <si>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</si>
  <si>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</si>
  <si>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</si>
  <si>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</si>
  <si>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</si>
  <si>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</si>
  <si>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</si>
  <si>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</si>
  <si>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</si>
  <si>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</si>
  <si>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</si>
  <si>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</si>
  <si>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</si>
  <si>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</si>
  <si>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</si>
  <si>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</si>
  <si>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</si>
  <si>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</si>
  <si>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</si>
  <si>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</si>
  <si>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</si>
  <si>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</si>
  <si>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</si>
  <si>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</si>
  <si>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</si>
  <si>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</si>
  <si>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</si>
  <si>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</si>
  <si>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</si>
  <si>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</si>
  <si>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</si>
  <si>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</si>
  <si>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</si>
  <si>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</si>
  <si>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</si>
  <si>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</si>
  <si>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</si>
  <si>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</si>
  <si>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</si>
  <si>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</si>
  <si>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</si>
  <si>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</si>
  <si>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</si>
  <si>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</si>
  <si>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</si>
  <si>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</si>
  <si>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</si>
  <si>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</si>
  <si>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</si>
  <si>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</si>
  <si>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</si>
  <si>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</si>
  <si>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</si>
  <si>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</si>
  <si>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</si>
  <si>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</si>
  <si>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</si>
  <si>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</si>
  <si>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</si>
  <si>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</si>
  <si>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</si>
  <si>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</si>
  <si>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</si>
  <si>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</si>
  <si>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</si>
  <si>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</si>
  <si>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</si>
  <si>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</si>
  <si>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</si>
  <si>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</si>
  <si>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</si>
  <si>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</si>
  <si>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</si>
  <si>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</si>
  <si>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</si>
  <si>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</si>
  <si>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</si>
  <si>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</si>
  <si>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</si>
  <si>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</si>
  <si>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</si>
  <si>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</si>
  <si>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</si>
  <si>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</si>
  <si>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</si>
  <si>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</si>
  <si>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</si>
  <si>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</si>
  <si>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</si>
  <si>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</si>
  <si>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</si>
  <si>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</si>
  <si>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</si>
  <si>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</si>
  <si>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</si>
  <si>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</si>
  <si>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</si>
  <si>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</si>
  <si>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</si>
  <si>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</si>
  <si>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</si>
  <si>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</si>
  <si>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</si>
  <si>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</si>
  <si>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</si>
  <si>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</si>
  <si>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</si>
  <si>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</si>
  <si>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</si>
  <si>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</si>
  <si>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</si>
  <si>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</si>
  <si>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</si>
  <si>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</si>
  <si>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</si>
  <si>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</si>
  <si>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</si>
  <si>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</si>
  <si>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</si>
  <si>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</si>
  <si>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</si>
  <si>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</si>
  <si>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</si>
  <si>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</si>
  <si>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</si>
  <si>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</si>
  <si>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</si>
  <si>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</si>
  <si>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</si>
  <si>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</si>
  <si>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</si>
  <si>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</si>
  <si>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</si>
  <si>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</si>
  <si>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</si>
  <si>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</si>
  <si>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</si>
  <si>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</si>
  <si>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</si>
  <si>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</si>
  <si>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</si>
  <si>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</si>
  <si>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</si>
  <si>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</si>
  <si>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</si>
  <si>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</si>
  <si>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</si>
  <si>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</si>
  <si>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</si>
  <si>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</si>
  <si>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</si>
  <si>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</si>
  <si>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</si>
  <si>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</si>
  <si>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</si>
  <si>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</si>
  <si>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</si>
  <si>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</si>
  <si>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</si>
  <si>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</si>
  <si>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</si>
  <si>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</si>
  <si>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</si>
  <si>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</si>
  <si>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</si>
  <si>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</si>
  <si>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</si>
  <si>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</si>
  <si>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</si>
  <si>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</si>
  <si>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</si>
  <si>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</si>
  <si>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</si>
  <si>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</si>
  <si>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</si>
  <si>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</si>
  <si>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</si>
  <si>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</si>
  <si>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</si>
  <si>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</si>
  <si>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</si>
  <si>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</si>
  <si>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</si>
  <si>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</si>
  <si>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</si>
  <si>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</si>
  <si>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</si>
  <si>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</si>
  <si>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</si>
  <si>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</si>
  <si>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</si>
  <si>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</si>
  <si>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</si>
  <si>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</si>
  <si>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</si>
  <si>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</si>
  <si>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</si>
  <si>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</si>
  <si>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</si>
  <si>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</si>
  <si>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</si>
  <si>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</si>
  <si>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</si>
  <si>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</si>
  <si>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</si>
  <si>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</si>
  <si>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</si>
  <si>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</si>
  <si>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</si>
  <si>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</si>
  <si>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</si>
  <si>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</si>
  <si>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</si>
  <si>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</si>
  <si>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</si>
  <si>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</si>
  <si>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</si>
  <si>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</si>
  <si>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</si>
  <si>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</si>
  <si>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</si>
  <si>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</si>
  <si>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</si>
  <si>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</si>
  <si>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</si>
  <si>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</si>
  <si>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</si>
  <si>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</si>
  <si>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</si>
  <si>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</si>
  <si>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</si>
  <si>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</si>
  <si>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</si>
  <si>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</si>
  <si>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</si>
  <si>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</si>
  <si>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</si>
  <si>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</si>
  <si>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</si>
  <si>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</si>
  <si>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</si>
  <si>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</si>
  <si>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</si>
  <si>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</si>
  <si>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</si>
  <si>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</si>
  <si>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</si>
  <si>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</si>
  <si>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</si>
  <si>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</si>
  <si>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</si>
  <si>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</si>
  <si>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</si>
  <si>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</si>
  <si>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</si>
  <si>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</si>
  <si>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</si>
  <si>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</si>
  <si>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</si>
  <si>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</si>
  <si>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</si>
  <si>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</si>
  <si>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</si>
  <si>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</si>
  <si>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</si>
  <si>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</si>
  <si>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</si>
  <si>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</si>
  <si>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</si>
  <si>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</si>
  <si>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</si>
  <si>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</si>
  <si>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</si>
  <si>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</si>
  <si>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</si>
  <si>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</si>
  <si>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</si>
  <si>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</si>
  <si>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</si>
  <si>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</si>
  <si>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</si>
  <si>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</si>
  <si>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</si>
  <si>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</si>
  <si>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</si>
  <si>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</si>
  <si>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</si>
  <si>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</si>
  <si>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</si>
  <si>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</si>
  <si>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</si>
  <si>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</si>
  <si>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</si>
  <si>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</si>
  <si>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</si>
  <si>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</si>
  <si>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</si>
  <si>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</si>
  <si>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</si>
  <si>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</si>
  <si>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</si>
  <si>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</si>
  <si>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</si>
  <si>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</si>
  <si>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</si>
  <si>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</si>
  <si>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</si>
  <si>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</si>
  <si>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</si>
  <si>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</si>
  <si>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</si>
  <si>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</si>
  <si>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</si>
  <si>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</si>
  <si>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</si>
  <si>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</si>
  <si>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</si>
  <si>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</si>
  <si>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</si>
  <si>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</si>
  <si>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</si>
  <si>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</si>
  <si>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</si>
  <si>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</si>
  <si>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</si>
  <si>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</si>
  <si>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</si>
  <si>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</si>
  <si>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</si>
  <si>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</si>
  <si>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</si>
  <si>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</si>
  <si>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</si>
  <si>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</si>
  <si>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</si>
  <si>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</si>
  <si>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</si>
  <si>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</si>
  <si>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</si>
  <si>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</si>
  <si>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</si>
  <si>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</si>
  <si>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</si>
  <si>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</si>
  <si>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</si>
  <si>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</si>
  <si>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</si>
  <si>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</si>
  <si>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</si>
  <si>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</si>
  <si>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</si>
  <si>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</si>
  <si>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</si>
  <si>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</si>
  <si>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</si>
  <si>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</si>
  <si>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</si>
  <si>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</si>
  <si>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</si>
  <si>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</si>
  <si>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</si>
  <si>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</si>
  <si>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</si>
  <si>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</si>
  <si>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</si>
  <si>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</si>
  <si>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</si>
  <si>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</si>
  <si>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</si>
  <si>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</si>
  <si>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</si>
  <si>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</si>
  <si>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</si>
  <si>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</si>
  <si>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</si>
  <si>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</si>
  <si>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</si>
  <si>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</si>
  <si>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</si>
  <si>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</si>
  <si>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</si>
  <si>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</si>
  <si>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</si>
  <si>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</si>
  <si>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</si>
  <si>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</si>
  <si>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</si>
  <si>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</si>
  <si>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</si>
  <si>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</si>
  <si>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</si>
  <si>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</si>
  <si>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</si>
  <si>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</si>
  <si>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</si>
  <si>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</si>
  <si>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</si>
  <si>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</si>
  <si>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</si>
  <si>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</si>
  <si>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</si>
  <si>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</si>
  <si>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</si>
  <si>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</si>
  <si>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</si>
  <si>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</si>
  <si>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</si>
  <si>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</si>
  <si>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</si>
  <si>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</si>
  <si>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</si>
  <si>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</si>
  <si>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</si>
  <si>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</si>
  <si>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</si>
  <si>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</si>
  <si>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</si>
  <si>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</si>
  <si>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</si>
  <si>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</si>
  <si>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</si>
  <si>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</si>
  <si>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</si>
  <si>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</si>
  <si>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</si>
  <si>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</si>
  <si>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</si>
  <si>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</si>
  <si>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</si>
  <si>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</si>
  <si>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</si>
  <si>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</si>
  <si>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</si>
  <si>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</si>
  <si>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</si>
  <si>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</si>
  <si>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</si>
  <si>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</si>
  <si>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</si>
  <si>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</si>
  <si>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</si>
  <si>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</si>
  <si>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</si>
  <si>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</si>
  <si>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</si>
  <si>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</si>
  <si>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</si>
  <si>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</si>
  <si>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</si>
  <si>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</si>
  <si>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</si>
  <si>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</si>
  <si>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</si>
  <si>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</si>
  <si>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</si>
  <si>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</si>
  <si>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</si>
  <si>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</si>
  <si>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</si>
  <si>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</si>
  <si>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</si>
  <si>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</si>
  <si>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</si>
  <si>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</si>
  <si>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</si>
  <si>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</si>
  <si>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</si>
  <si>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</si>
  <si>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</si>
  <si>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</si>
  <si>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</si>
  <si>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</si>
  <si>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</si>
  <si>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</si>
  <si>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</si>
  <si>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</si>
  <si>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</si>
  <si>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</si>
  <si>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</si>
  <si>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</si>
  <si>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</si>
  <si>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</si>
  <si>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</si>
  <si>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</si>
  <si>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</si>
  <si>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</si>
  <si>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</si>
  <si>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</si>
  <si>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</si>
  <si>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</si>
  <si>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</si>
  <si>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</si>
  <si>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</si>
  <si>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</si>
  <si>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</si>
  <si>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</si>
  <si>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</si>
  <si>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</si>
  <si>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</si>
  <si>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</si>
  <si>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</si>
  <si>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</si>
  <si>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</si>
  <si>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</si>
  <si>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</si>
  <si>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</si>
  <si>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</si>
  <si>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</si>
  <si>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</si>
  <si>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</si>
  <si>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</si>
  <si>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</si>
  <si>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</si>
  <si>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</si>
  <si>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</si>
  <si>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</si>
  <si>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</si>
  <si>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</si>
  <si>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</si>
  <si>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</si>
  <si>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</si>
  <si>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</si>
  <si>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</si>
  <si>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</si>
  <si>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</si>
  <si>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</si>
  <si>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</si>
  <si>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</si>
  <si>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</si>
  <si>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</si>
  <si>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</si>
  <si>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</si>
  <si>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</si>
  <si>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</si>
  <si>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</si>
  <si>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</si>
  <si>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</si>
  <si>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</si>
  <si>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</si>
  <si>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</si>
  <si>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</si>
  <si>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</si>
  <si>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</si>
  <si>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</si>
  <si>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</si>
  <si>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</si>
  <si>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</si>
  <si>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</si>
  <si>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</si>
  <si>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</si>
  <si>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</si>
  <si>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</si>
  <si>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</si>
  <si>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</si>
  <si>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</si>
  <si>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</si>
  <si>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</si>
  <si>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</si>
  <si>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</si>
  <si>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</si>
  <si>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</si>
  <si>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</si>
  <si>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</si>
  <si>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</si>
  <si>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</si>
  <si>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</si>
  <si>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</si>
  <si>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</si>
  <si>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</si>
  <si>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</si>
  <si>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</si>
  <si>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</si>
  <si>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</si>
  <si>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</si>
  <si>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</si>
  <si>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</si>
  <si>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</si>
  <si>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</si>
  <si>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</si>
  <si>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</si>
  <si>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</si>
  <si>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</si>
  <si>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</si>
  <si>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</si>
  <si>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</si>
  <si>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</si>
  <si>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</si>
  <si>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</si>
  <si>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</si>
  <si>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</si>
  <si>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</si>
  <si>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</si>
  <si>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</si>
  <si>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</si>
  <si>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</si>
  <si>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</si>
  <si>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</si>
  <si>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</si>
  <si>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</si>
  <si>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</si>
  <si>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</si>
  <si>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</si>
  <si>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</si>
  <si>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</si>
  <si>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</si>
  <si>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</si>
  <si>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</si>
  <si>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</si>
  <si>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</si>
  <si>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</si>
  <si>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</si>
  <si>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</si>
  <si>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</si>
  <si>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</si>
  <si>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</si>
  <si>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</si>
  <si>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</si>
  <si>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</si>
  <si>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</si>
  <si>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</si>
  <si>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</si>
  <si>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</si>
  <si>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</si>
  <si>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</si>
  <si>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</si>
  <si>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</si>
  <si>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</si>
  <si>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</si>
  <si>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</si>
  <si>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</si>
  <si>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</si>
  <si>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</si>
  <si>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</si>
  <si>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</si>
  <si>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</si>
  <si>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</si>
  <si>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</si>
  <si>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</si>
  <si>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</si>
  <si>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</si>
  <si>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</si>
  <si>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</si>
  <si>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</si>
  <si>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</si>
  <si>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</si>
  <si>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</si>
  <si>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</si>
  <si>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</si>
  <si>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</si>
  <si>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</si>
  <si>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</si>
  <si>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</si>
  <si>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</si>
  <si>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</si>
  <si>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</si>
  <si>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</si>
  <si>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</si>
  <si>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</si>
  <si>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</si>
  <si>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</si>
  <si>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</si>
  <si>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</si>
  <si>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</si>
  <si>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</si>
  <si>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</si>
  <si>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</si>
  <si>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</si>
  <si>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</si>
  <si>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</si>
  <si>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</si>
  <si>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</si>
  <si>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</si>
  <si>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</si>
  <si>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</si>
  <si>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</si>
  <si>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</si>
  <si>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</si>
  <si>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</si>
  <si>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</si>
  <si>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</si>
  <si>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</si>
  <si>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</si>
  <si>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</si>
  <si>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</si>
  <si>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</si>
  <si>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</si>
  <si>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</si>
  <si>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</si>
  <si>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</si>
  <si>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</si>
  <si>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</si>
  <si>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</si>
  <si>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</si>
  <si>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</si>
  <si>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</si>
  <si>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</si>
  <si>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</si>
  <si>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</si>
  <si>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</si>
  <si>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</si>
  <si>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</si>
  <si>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</si>
  <si>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</si>
  <si>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</si>
  <si>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</si>
  <si>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</si>
  <si>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</si>
  <si>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</si>
  <si>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</si>
  <si>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</si>
  <si>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</si>
  <si>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</si>
  <si>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</si>
  <si>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</si>
  <si>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</si>
  <si>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</si>
  <si>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</si>
  <si>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</si>
  <si>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</si>
  <si>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</si>
  <si>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</si>
  <si>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</si>
  <si>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</si>
  <si>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</si>
  <si>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</si>
  <si>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</si>
  <si>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</si>
  <si>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</si>
  <si>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</si>
  <si>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</si>
  <si>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</si>
  <si>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</si>
  <si>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</si>
  <si>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</si>
  <si>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</si>
  <si>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</si>
  <si>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</si>
  <si>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</si>
  <si>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</si>
  <si>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</si>
  <si>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</si>
  <si>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</si>
  <si>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</si>
  <si>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</si>
  <si>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</si>
  <si>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</si>
  <si>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</si>
  <si>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</si>
  <si>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</si>
  <si>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</si>
  <si>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</si>
  <si>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</si>
  <si>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</si>
  <si>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</si>
  <si>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</si>
  <si>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</si>
  <si>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</si>
  <si>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</si>
  <si>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</si>
  <si>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</si>
  <si>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</si>
  <si>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</si>
  <si>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</si>
  <si>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</si>
  <si>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</si>
  <si>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</si>
  <si>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</si>
  <si>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</si>
  <si>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</si>
  <si>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</si>
  <si>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</si>
  <si>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</si>
  <si>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</si>
  <si>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</si>
  <si>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</si>
  <si>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</si>
  <si>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</si>
  <si>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</si>
  <si>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</si>
  <si>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</si>
  <si>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</si>
  <si>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</si>
  <si>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</si>
  <si>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</si>
  <si>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</si>
  <si>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</si>
  <si>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</si>
  <si>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</si>
  <si>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</si>
  <si>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</si>
  <si>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</si>
  <si>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</si>
  <si>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</si>
  <si>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</si>
  <si>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</si>
  <si>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</si>
  <si>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</si>
  <si>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</si>
  <si>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</si>
  <si>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</si>
  <si>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</si>
  <si>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</si>
  <si>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</si>
  <si>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</si>
  <si>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</si>
  <si>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</si>
  <si>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</si>
  <si>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</si>
  <si>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</si>
  <si>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</si>
  <si>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</si>
  <si>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</si>
  <si>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</si>
  <si>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</si>
  <si>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</si>
  <si>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</si>
  <si>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</si>
  <si>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</si>
  <si>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</si>
  <si>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</si>
  <si>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</si>
  <si>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</si>
  <si>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</si>
  <si>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</si>
  <si>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</si>
  <si>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</si>
  <si>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</si>
  <si>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</si>
  <si>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</si>
  <si>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</si>
  <si>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</si>
  <si>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</si>
  <si>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</si>
  <si>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</si>
  <si>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</si>
  <si>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</si>
  <si>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</si>
  <si>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</si>
  <si>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</si>
  <si>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</si>
  <si>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</si>
  <si>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</si>
  <si>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</si>
  <si>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</si>
  <si>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</si>
  <si>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</si>
  <si>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</si>
  <si>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</si>
  <si>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</si>
  <si>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</si>
  <si>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</si>
  <si>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</si>
  <si>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</si>
  <si>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</si>
  <si>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</si>
  <si>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</si>
  <si>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</si>
  <si>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</si>
  <si>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</si>
  <si>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</si>
  <si>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</si>
  <si>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</si>
  <si>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</si>
  <si>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</si>
  <si>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</si>
  <si>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</si>
  <si>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</si>
  <si>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</si>
  <si>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</si>
  <si>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</si>
  <si>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</si>
  <si>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</si>
  <si>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</si>
  <si>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</si>
  <si>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</si>
  <si>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</si>
  <si>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</si>
  <si>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</si>
  <si>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</si>
  <si>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</si>
  <si>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</si>
  <si>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</si>
  <si>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</si>
  <si>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</si>
  <si>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</si>
  <si>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</si>
  <si>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</si>
  <si>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</si>
  <si>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</si>
  <si>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</si>
  <si>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</si>
  <si>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</si>
  <si>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</si>
  <si>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</si>
  <si>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</si>
  <si>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</si>
  <si>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</si>
  <si>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</si>
  <si>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</si>
  <si>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</si>
  <si>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</si>
  <si>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</si>
  <si>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</si>
  <si>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</si>
  <si>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</si>
  <si>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</si>
  <si>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</si>
  <si>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</si>
  <si>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</si>
  <si>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</si>
  <si>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</si>
  <si>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</si>
  <si>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</si>
  <si>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</si>
  <si>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</si>
  <si>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</si>
  <si>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</si>
  <si>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</si>
  <si>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</si>
  <si>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</si>
  <si>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</si>
  <si>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</si>
  <si>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</si>
  <si>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</si>
  <si>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</si>
  <si>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</si>
  <si>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</si>
  <si>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</si>
  <si>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</si>
  <si>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</si>
  <si>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</si>
  <si>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</si>
  <si>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</si>
  <si>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</si>
  <si>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</si>
  <si>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</si>
  <si>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</si>
  <si>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</si>
  <si>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</si>
  <si>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</si>
  <si>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</si>
  <si>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</si>
  <si>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</si>
  <si>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</si>
  <si>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</si>
  <si>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</si>
  <si>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</si>
  <si>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</si>
  <si>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</si>
  <si>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</si>
  <si>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</si>
  <si>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</si>
  <si>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</si>
  <si>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</si>
  <si>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</si>
  <si>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</si>
  <si>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</si>
  <si>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</si>
  <si>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</si>
  <si>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</si>
  <si>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</si>
  <si>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</si>
  <si>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</si>
  <si>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2021-41-10001149-1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</si>
  <si>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</si>
  <si>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153</t>
  </si>
  <si>
    <t>63</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</si>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</sst>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6" zoomScale="55" zoomScaleNormal="5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2765</v>
      </c>
      <c r="D15" s="35"/>
      <c r="E15" s="35"/>
      <c r="F15" s="5"/>
      <c r="G15" s="32" t="s">
        <v>1168</v>
      </c>
      <c r="H15" s="100" t="s">
        <v>660</v>
      </c>
      <c r="I15" s="32" t="s">
        <v>2624</v>
      </c>
      <c r="J15" s="105" t="s">
        <v>2626</v>
      </c>
      <c r="L15" s="220" t="s">
        <v>8</v>
      </c>
      <c r="M15" s="220"/>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239"/>
      <c r="I20" s="144" t="s">
        <v>660</v>
      </c>
      <c r="J20" s="145" t="s">
        <v>684</v>
      </c>
      <c r="K20" s="146">
        <v>2730935267</v>
      </c>
      <c r="L20" s="147">
        <v>44194</v>
      </c>
      <c r="M20" s="147">
        <v>44561</v>
      </c>
      <c r="N20" s="130">
        <f>+(M20-L20)/30</f>
        <v>12.233333333333333</v>
      </c>
      <c r="O20" s="133"/>
      <c r="U20" s="129"/>
      <c r="V20" s="102">
        <f ca="1">NOW()</f>
        <v>44194.612572916667</v>
      </c>
      <c r="W20" s="102">
        <f ca="1">NOW()</f>
        <v>44194.612572916667</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FUNDACION FRATERNIDAD</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4"/>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4"/>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2767</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2768</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4"/>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v>1</v>
      </c>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v>1</v>
      </c>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v>1</v>
      </c>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v>1</v>
      </c>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4"/>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11" t="s">
        <v>2643</v>
      </c>
      <c r="J167" s="212"/>
      <c r="K167" s="212"/>
      <c r="L167" s="212"/>
      <c r="M167" s="212"/>
      <c r="N167" s="212"/>
      <c r="O167" s="213"/>
      <c r="U167" s="51"/>
    </row>
    <row r="168" spans="1:28" x14ac:dyDescent="0.25">
      <c r="A168" s="9"/>
      <c r="B168" s="230" t="s">
        <v>2657</v>
      </c>
      <c r="C168" s="230"/>
      <c r="D168" s="230"/>
      <c r="E168" s="8"/>
      <c r="F168" s="5"/>
      <c r="H168" s="79" t="s">
        <v>2656</v>
      </c>
      <c r="I168" s="211"/>
      <c r="J168" s="212"/>
      <c r="K168" s="212"/>
      <c r="L168" s="212"/>
      <c r="M168" s="212"/>
      <c r="N168" s="212"/>
      <c r="O168" s="213"/>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4"/>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2668</v>
      </c>
      <c r="C179" s="187"/>
      <c r="D179" s="187"/>
      <c r="E179" s="166">
        <v>0.02</v>
      </c>
      <c r="F179" s="165">
        <v>5.0000000000000001E-3</v>
      </c>
      <c r="G179" s="160">
        <f>IF(F179&gt;0,SUM(E179+F179),"")</f>
        <v>2.5000000000000001E-2</v>
      </c>
      <c r="H179" s="5"/>
      <c r="I179" s="187" t="s">
        <v>2670</v>
      </c>
      <c r="J179" s="187"/>
      <c r="K179" s="187"/>
      <c r="L179" s="187"/>
      <c r="M179" s="167">
        <v>0.03</v>
      </c>
      <c r="O179" s="8"/>
      <c r="Q179" s="19"/>
      <c r="R179" s="154">
        <f>IF(M179&gt;0,SUM(L179+M179),"")</f>
        <v>0.03</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68273381.674999997</v>
      </c>
      <c r="F185" s="90"/>
      <c r="G185" s="91"/>
      <c r="H185" s="86"/>
      <c r="I185" s="88" t="s">
        <v>2627</v>
      </c>
      <c r="J185" s="161">
        <f>+SUM(M179:M183)</f>
        <v>0.03</v>
      </c>
      <c r="K185" s="232" t="s">
        <v>2628</v>
      </c>
      <c r="L185" s="232"/>
      <c r="M185" s="92">
        <f>+J185*(SUM(K20:K35))</f>
        <v>81928058.00999999</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4"/>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a65d333d-5b59-4810-bc94-b80d9325abbc"/>
    <ds:schemaRef ds:uri="http://purl.org/dc/dcmitype/"/>
    <ds:schemaRef ds:uri="http://schemas.microsoft.com/office/2006/metadata/properties"/>
    <ds:schemaRef ds:uri="http://schemas.openxmlformats.org/package/2006/metadata/core-properties"/>
    <ds:schemaRef ds:uri="http://schemas.microsoft.com/office/infopath/2007/PartnerControl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2020-12-29T19:43:12Z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