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OCUMENTOS USUARIO\Desktop\INVITACIONES - BETO\CAQU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<sst xmlns="http://schemas.openxmlformats.org/spreadsheetml/2006/main" count="3602" uniqueCount="2769">
  <si>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</si>
  <si>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</si>
  <si>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</si>
  <si>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</si>
  <si>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</si>
  <si>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</si>
  <si>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</si>
  <si>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</si>
  <si>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</si>
  <si>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</si>
  <si>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</si>
  <si>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</si>
  <si>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</si>
  <si>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</si>
  <si>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</si>
  <si>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</si>
  <si>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</si>
  <si>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</si>
  <si>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</si>
  <si>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</si>
  <si>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</si>
  <si>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</si>
  <si>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</si>
  <si>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</si>
  <si>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</si>
  <si>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</si>
  <si>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</si>
  <si>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</si>
  <si>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</si>
  <si>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</si>
  <si>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</si>
  <si>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</si>
  <si>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</si>
  <si>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</si>
  <si>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</si>
  <si>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</si>
  <si>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</si>
  <si>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</si>
  <si>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</si>
  <si>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</si>
  <si>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</si>
  <si>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</si>
  <si>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</si>
  <si>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</si>
  <si>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</si>
  <si>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</si>
  <si>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</si>
  <si>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</si>
  <si>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</si>
  <si>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</si>
  <si>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</si>
  <si>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</si>
  <si>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</si>
  <si>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</si>
  <si>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</si>
  <si>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</si>
  <si>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</si>
  <si>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</si>
  <si>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</si>
  <si>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</si>
  <si>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</si>
  <si>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</si>
  <si>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</si>
  <si>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</si>
  <si>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</si>
  <si>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</si>
  <si>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</si>
  <si>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</si>
  <si>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</si>
  <si>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</si>
  <si>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</si>
  <si>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</si>
  <si>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</si>
  <si>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</si>
  <si>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</si>
  <si>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</si>
  <si>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</si>
  <si>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</si>
  <si>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</si>
  <si>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</si>
  <si>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</si>
  <si>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</si>
  <si>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</si>
  <si>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</si>
  <si>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</si>
  <si>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</si>
  <si>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</si>
  <si>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</si>
  <si>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</si>
  <si>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</si>
  <si>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</si>
  <si>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</si>
  <si>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</si>
  <si>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</si>
  <si>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</si>
  <si>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</si>
  <si>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</si>
  <si>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</si>
  <si>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</si>
  <si>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</si>
  <si>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</si>
  <si>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</si>
  <si>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</si>
  <si>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</si>
  <si>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</si>
  <si>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</si>
  <si>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</si>
  <si>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</si>
  <si>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</si>
  <si>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</si>
  <si>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</si>
  <si>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</si>
  <si>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</si>
  <si>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</si>
  <si>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</si>
  <si>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</si>
  <si>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</si>
  <si>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</si>
  <si>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</si>
  <si>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</si>
  <si>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</si>
  <si>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</si>
  <si>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</si>
  <si>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</si>
  <si>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</si>
  <si>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</si>
  <si>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</si>
  <si>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</si>
  <si>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</si>
  <si>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</si>
  <si>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</si>
  <si>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</si>
  <si>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</si>
  <si>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</si>
  <si>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</si>
  <si>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</si>
  <si>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</si>
  <si>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</si>
  <si>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</si>
  <si>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</si>
  <si>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</si>
  <si>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</si>
  <si>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</si>
  <si>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</si>
  <si>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</si>
  <si>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</si>
  <si>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</si>
  <si>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</si>
  <si>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</si>
  <si>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</si>
  <si>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</si>
  <si>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</si>
  <si>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</si>
  <si>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</si>
  <si>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</si>
  <si>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</si>
  <si>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</si>
  <si>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</si>
  <si>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</si>
  <si>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</si>
  <si>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</si>
  <si>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</si>
  <si>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</si>
  <si>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</si>
  <si>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</si>
  <si>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</si>
  <si>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</si>
  <si>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</si>
  <si>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</si>
  <si>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</si>
  <si>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</si>
  <si>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</si>
  <si>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</si>
  <si>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</si>
  <si>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</si>
  <si>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</si>
  <si>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</si>
  <si>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</si>
  <si>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</si>
  <si>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</si>
  <si>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</si>
  <si>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</si>
  <si>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</si>
  <si>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</si>
  <si>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</si>
  <si>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</si>
  <si>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</si>
  <si>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</si>
  <si>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</si>
  <si>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</si>
  <si>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</si>
  <si>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</si>
  <si>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</si>
  <si>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</si>
  <si>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</si>
  <si>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</si>
  <si>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</si>
  <si>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</si>
  <si>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</si>
  <si>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</si>
  <si>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</si>
  <si>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</si>
  <si>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</si>
  <si>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</si>
  <si>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</si>
  <si>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</si>
  <si>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</si>
  <si>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</si>
  <si>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</si>
  <si>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</si>
  <si>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</si>
  <si>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</si>
  <si>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</si>
  <si>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</si>
  <si>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</si>
  <si>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</si>
  <si>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</si>
  <si>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</si>
  <si>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</si>
  <si>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</si>
  <si>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</si>
  <si>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</si>
  <si>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</si>
  <si>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</si>
  <si>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</si>
  <si>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</si>
  <si>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</si>
  <si>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</si>
  <si>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</si>
  <si>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</si>
  <si>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</si>
  <si>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</si>
  <si>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</si>
  <si>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</si>
  <si>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</si>
  <si>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</si>
  <si>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</si>
  <si>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</si>
  <si>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</si>
  <si>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</si>
  <si>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</si>
  <si>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</si>
  <si>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</si>
  <si>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</si>
  <si>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</si>
  <si>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</si>
  <si>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</si>
  <si>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</si>
  <si>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</si>
  <si>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</si>
  <si>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</si>
  <si>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</si>
  <si>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</si>
  <si>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</si>
  <si>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</si>
  <si>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</si>
  <si>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</si>
  <si>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</si>
  <si>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</si>
  <si>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</si>
  <si>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</si>
  <si>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</si>
  <si>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</si>
  <si>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</si>
  <si>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</si>
  <si>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</si>
  <si>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</si>
  <si>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</si>
  <si>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</si>
  <si>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</si>
  <si>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</si>
  <si>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</si>
  <si>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</si>
  <si>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</si>
  <si>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</si>
  <si>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</si>
  <si>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</si>
  <si>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</si>
  <si>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</si>
  <si>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</si>
  <si>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</si>
  <si>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</si>
  <si>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</si>
  <si>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</si>
  <si>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</si>
  <si>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</si>
  <si>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</si>
  <si>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</si>
  <si>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</si>
  <si>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</si>
  <si>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</si>
  <si>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</si>
  <si>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</si>
  <si>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</si>
  <si>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</si>
  <si>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</si>
  <si>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</si>
  <si>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</si>
  <si>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</si>
  <si>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</si>
  <si>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</si>
  <si>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</si>
  <si>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</si>
  <si>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</si>
  <si>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</si>
  <si>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</si>
  <si>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</si>
  <si>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</si>
  <si>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</si>
  <si>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</si>
  <si>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</si>
  <si>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</si>
  <si>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</si>
  <si>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</si>
  <si>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</si>
  <si>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</si>
  <si>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</si>
  <si>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</si>
  <si>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</si>
  <si>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</si>
  <si>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</si>
  <si>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</si>
  <si>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</si>
  <si>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</si>
  <si>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</si>
  <si>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</si>
  <si>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</si>
  <si>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</si>
  <si>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</si>
  <si>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</si>
  <si>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</si>
  <si>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</si>
  <si>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</si>
  <si>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</si>
  <si>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</si>
  <si>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</si>
  <si>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</si>
  <si>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</si>
  <si>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</si>
  <si>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</si>
  <si>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</si>
  <si>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</si>
  <si>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</si>
  <si>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</si>
  <si>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</si>
  <si>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</si>
  <si>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</si>
  <si>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</si>
  <si>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</si>
  <si>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</si>
  <si>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</si>
  <si>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</si>
  <si>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</si>
  <si>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</si>
  <si>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</si>
  <si>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</si>
  <si>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</si>
  <si>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</si>
  <si>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</si>
  <si>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</si>
  <si>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</si>
  <si>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</si>
  <si>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</si>
  <si>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</si>
  <si>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</si>
  <si>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</si>
  <si>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</si>
  <si>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</si>
  <si>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</si>
  <si>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</si>
  <si>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</si>
  <si>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</si>
  <si>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</si>
  <si>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</si>
  <si>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</si>
  <si>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</si>
  <si>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</si>
  <si>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</si>
  <si>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</si>
  <si>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</si>
  <si>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</si>
  <si>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</si>
  <si>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</si>
  <si>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</si>
  <si>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</si>
  <si>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</si>
  <si>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</si>
  <si>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</si>
  <si>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</si>
  <si>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</si>
  <si>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</si>
  <si>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</si>
  <si>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</si>
  <si>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</si>
  <si>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</si>
  <si>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</si>
  <si>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</si>
  <si>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</si>
  <si>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</si>
  <si>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</si>
  <si>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</si>
  <si>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</si>
  <si>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</si>
  <si>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</si>
  <si>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</si>
  <si>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</si>
  <si>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</si>
  <si>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</si>
  <si>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</si>
  <si>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</si>
  <si>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</si>
  <si>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</si>
  <si>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</si>
  <si>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</si>
  <si>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</si>
  <si>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</si>
  <si>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</si>
  <si>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</si>
  <si>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</si>
  <si>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</si>
  <si>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</si>
  <si>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</si>
  <si>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</si>
  <si>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</si>
  <si>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</si>
  <si>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</si>
  <si>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</si>
  <si>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</si>
  <si>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</si>
  <si>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</si>
  <si>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</si>
  <si>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</si>
  <si>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</si>
  <si>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</si>
  <si>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</si>
  <si>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</si>
  <si>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</si>
  <si>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</si>
  <si>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</si>
  <si>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</si>
  <si>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</si>
  <si>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</si>
  <si>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</si>
  <si>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</si>
  <si>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</si>
  <si>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</si>
  <si>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</si>
  <si>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</si>
  <si>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</si>
  <si>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</si>
  <si>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</si>
  <si>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</si>
  <si>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</si>
  <si>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</si>
  <si>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</si>
  <si>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</si>
  <si>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</si>
  <si>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</si>
  <si>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</si>
  <si>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</si>
  <si>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</si>
  <si>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</si>
  <si>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</si>
  <si>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</si>
  <si>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</si>
  <si>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</si>
  <si>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</si>
  <si>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</si>
  <si>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</si>
  <si>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</si>
  <si>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</si>
  <si>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</si>
  <si>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</si>
  <si>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</si>
  <si>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</si>
  <si>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</si>
  <si>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</si>
  <si>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</si>
  <si>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</si>
  <si>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</si>
  <si>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</si>
  <si>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</si>
  <si>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</si>
  <si>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</si>
  <si>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</si>
  <si>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</si>
  <si>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</si>
  <si>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</si>
  <si>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</si>
  <si>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</si>
  <si>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</si>
  <si>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</si>
  <si>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</si>
  <si>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</si>
  <si>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</si>
  <si>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</si>
  <si>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</si>
  <si>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</si>
  <si>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</si>
  <si>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</si>
  <si>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</si>
  <si>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</si>
  <si>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</si>
  <si>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</si>
  <si>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</si>
  <si>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</si>
  <si>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</si>
  <si>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</si>
  <si>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</si>
  <si>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</si>
  <si>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</si>
  <si>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</si>
  <si>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</si>
  <si>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</si>
  <si>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</si>
  <si>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</si>
  <si>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</si>
  <si>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</si>
  <si>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</si>
  <si>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</si>
  <si>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</si>
  <si>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</si>
  <si>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</si>
  <si>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</si>
  <si>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</si>
  <si>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</si>
  <si>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</si>
  <si>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</si>
  <si>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</si>
  <si>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</si>
  <si>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</si>
  <si>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</si>
  <si>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</si>
  <si>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</si>
  <si>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</si>
  <si>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</si>
  <si>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</si>
  <si>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</si>
  <si>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</si>
  <si>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</si>
  <si>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</si>
  <si>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</si>
  <si>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</si>
  <si>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</si>
  <si>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</si>
  <si>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</si>
  <si>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</si>
  <si>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</si>
  <si>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</si>
  <si>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</si>
  <si>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</si>
  <si>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</si>
  <si>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</si>
  <si>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</si>
  <si>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</si>
  <si>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</si>
  <si>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</si>
  <si>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</si>
  <si>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</si>
  <si>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</si>
  <si>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</si>
  <si>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</si>
  <si>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</si>
  <si>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</si>
  <si>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</si>
  <si>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</si>
  <si>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</si>
  <si>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</si>
  <si>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</si>
  <si>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</si>
  <si>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</si>
  <si>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</si>
  <si>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</si>
  <si>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</si>
  <si>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</si>
  <si>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</si>
  <si>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</si>
  <si>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</si>
  <si>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</si>
  <si>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</si>
  <si>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</si>
  <si>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</si>
  <si>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</si>
  <si>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</si>
  <si>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</si>
  <si>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</si>
  <si>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</si>
  <si>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</si>
  <si>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</si>
  <si>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</si>
  <si>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</si>
  <si>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</si>
  <si>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</si>
  <si>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</si>
  <si>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</si>
  <si>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</si>
  <si>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</si>
  <si>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</si>
  <si>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</si>
  <si>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</si>
  <si>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</si>
  <si>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</si>
  <si>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</si>
  <si>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</si>
  <si>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</si>
  <si>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</si>
  <si>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</si>
  <si>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</si>
  <si>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</si>
  <si>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</si>
  <si>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</si>
  <si>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</si>
  <si>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</si>
  <si>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</si>
  <si>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</si>
  <si>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</si>
  <si>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</si>
  <si>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</si>
  <si>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</si>
  <si>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</si>
  <si>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</si>
  <si>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</si>
  <si>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</si>
  <si>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</si>
  <si>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</si>
  <si>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</si>
  <si>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</si>
  <si>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</si>
  <si>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</si>
  <si>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</si>
  <si>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</si>
  <si>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</si>
  <si>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</si>
  <si>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</si>
  <si>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</si>
  <si>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</si>
  <si>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</si>
  <si>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</si>
  <si>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</si>
  <si>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</si>
  <si>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</si>
  <si>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</si>
  <si>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</si>
  <si>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</si>
  <si>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</si>
  <si>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</si>
  <si>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</si>
  <si>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</si>
  <si>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</si>
  <si>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</si>
  <si>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</si>
  <si>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</si>
  <si>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</si>
  <si>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</si>
  <si>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</si>
  <si>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</si>
  <si>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</si>
  <si>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</si>
  <si>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</si>
  <si>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</si>
  <si>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</si>
  <si>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</si>
  <si>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</si>
  <si>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</si>
  <si>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</si>
  <si>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</si>
  <si>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</si>
  <si>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</si>
  <si>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</si>
  <si>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</si>
  <si>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</si>
  <si>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</si>
  <si>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</si>
  <si>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</si>
  <si>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</si>
  <si>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</si>
  <si>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</si>
  <si>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</si>
  <si>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</si>
  <si>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</si>
  <si>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</si>
  <si>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</si>
  <si>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</si>
  <si>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</si>
  <si>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</si>
  <si>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</si>
  <si>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</si>
  <si>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</si>
  <si>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</si>
  <si>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</si>
  <si>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</si>
  <si>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</si>
  <si>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</si>
  <si>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</si>
  <si>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</si>
  <si>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</si>
  <si>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</si>
  <si>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</si>
  <si>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</si>
  <si>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</si>
  <si>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</si>
  <si>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</si>
  <si>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</si>
  <si>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</si>
  <si>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</si>
  <si>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</si>
  <si>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</si>
  <si>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</si>
  <si>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</si>
  <si>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</si>
  <si>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</si>
  <si>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</si>
  <si>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</si>
  <si>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</si>
  <si>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</si>
  <si>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</si>
  <si>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</si>
  <si>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</si>
  <si>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</si>
  <si>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</si>
  <si>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</si>
  <si>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</si>
  <si>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</si>
  <si>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</si>
  <si>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</si>
  <si>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</si>
  <si>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</si>
  <si>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</si>
  <si>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</si>
  <si>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</si>
  <si>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</si>
  <si>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</si>
  <si>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</si>
  <si>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</si>
  <si>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</si>
  <si>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</si>
  <si>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</si>
  <si>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</si>
  <si>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</si>
  <si>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</si>
  <si>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</si>
  <si>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</si>
  <si>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</si>
  <si>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</si>
  <si>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</si>
  <si>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</si>
  <si>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</si>
  <si>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</si>
  <si>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</si>
  <si>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</si>
  <si>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</si>
  <si>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</si>
  <si>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</si>
  <si>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</si>
  <si>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</si>
  <si>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</si>
  <si>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</si>
  <si>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</si>
  <si>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</si>
  <si>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</si>
  <si>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</si>
  <si>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</si>
  <si>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</si>
  <si>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</si>
  <si>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</si>
  <si>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</si>
  <si>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</si>
  <si>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</si>
  <si>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</si>
  <si>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</si>
  <si>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</si>
  <si>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</si>
  <si>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</si>
  <si>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</si>
  <si>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</si>
  <si>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</si>
  <si>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</si>
  <si>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</si>
  <si>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</si>
  <si>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</si>
  <si>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</si>
  <si>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</si>
  <si>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</si>
  <si>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</si>
  <si>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</si>
  <si>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</si>
  <si>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</si>
  <si>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</si>
  <si>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</si>
  <si>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</si>
  <si>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</si>
  <si>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</si>
  <si>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</si>
  <si>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</si>
  <si>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</si>
  <si>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</si>
  <si>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</si>
  <si>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</si>
  <si>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</si>
  <si>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</si>
  <si>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</si>
  <si>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</si>
  <si>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</si>
  <si>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</si>
  <si>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</si>
  <si>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</si>
  <si>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</si>
  <si>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</si>
  <si>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</si>
  <si>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</si>
  <si>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</si>
  <si>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</si>
  <si>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</si>
  <si>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</si>
  <si>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</si>
  <si>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</si>
  <si>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</si>
  <si>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</si>
  <si>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</si>
  <si>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</si>
  <si>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</si>
  <si>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</si>
  <si>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</si>
  <si>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</si>
  <si>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</si>
  <si>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</si>
  <si>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</si>
  <si>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</si>
  <si>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</si>
  <si>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</si>
  <si>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</si>
  <si>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</si>
  <si>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</si>
  <si>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</si>
  <si>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</si>
  <si>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</si>
  <si>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</si>
  <si>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</si>
  <si>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</si>
  <si>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</si>
  <si>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</si>
  <si>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</si>
  <si>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</si>
  <si>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</si>
  <si>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</si>
  <si>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</si>
  <si>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</si>
  <si>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</si>
  <si>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</si>
  <si>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</si>
  <si>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</si>
  <si>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</si>
  <si>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</si>
  <si>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</si>
  <si>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</si>
  <si>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</si>
  <si>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</si>
  <si>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</si>
  <si>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</si>
  <si>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</si>
  <si>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</si>
  <si>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</si>
  <si>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</si>
  <si>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</si>
  <si>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</si>
  <si>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</si>
  <si>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</si>
  <si>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</si>
  <si>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</si>
  <si>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</si>
  <si>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</si>
  <si>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</si>
  <si>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</si>
  <si>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</si>
  <si>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</si>
  <si>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</si>
  <si>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</si>
  <si>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</si>
  <si>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</si>
  <si>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</si>
  <si>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</si>
  <si>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</si>
  <si>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</si>
  <si>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</si>
  <si>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</si>
  <si>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</si>
  <si>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</si>
  <si>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</si>
  <si>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</si>
  <si>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</si>
  <si>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</si>
  <si>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</si>
  <si>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</si>
  <si>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</si>
  <si>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</si>
  <si>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</si>
  <si>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</si>
  <si>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</si>
  <si>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</si>
  <si>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</si>
  <si>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</si>
  <si>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</si>
  <si>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</si>
  <si>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</si>
  <si>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</si>
  <si>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</si>
  <si>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</si>
  <si>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</si>
  <si>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</si>
  <si>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</si>
  <si>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</si>
  <si>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</si>
  <si>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</si>
  <si>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</si>
  <si>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</si>
  <si>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</si>
  <si>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</si>
  <si>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</si>
  <si>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</si>
  <si>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</si>
  <si>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</si>
  <si>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</si>
  <si>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</si>
  <si>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</si>
  <si>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</si>
  <si>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</si>
  <si>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</si>
  <si>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</si>
  <si>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</si>
  <si>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</si>
  <si>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</si>
  <si>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</si>
  <si>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</si>
  <si>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</si>
  <si>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</si>
  <si>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</si>
  <si>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</si>
  <si>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</si>
  <si>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</si>
  <si>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</si>
  <si>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</si>
  <si>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</si>
  <si>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</si>
  <si>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</si>
  <si>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</si>
  <si>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</si>
  <si>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</si>
  <si>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</si>
  <si>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</si>
  <si>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</si>
  <si>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</si>
  <si>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</si>
  <si>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</si>
  <si>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</si>
  <si>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</si>
  <si>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</si>
  <si>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</si>
  <si>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</si>
  <si>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</si>
  <si>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</si>
  <si>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</si>
  <si>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</si>
  <si>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</si>
  <si>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</si>
  <si>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</si>
  <si>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</si>
  <si>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</si>
  <si>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</si>
  <si>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</si>
  <si>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</si>
  <si>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</si>
  <si>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</si>
  <si>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</si>
  <si>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</si>
  <si>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</si>
  <si>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</si>
  <si>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</si>
  <si>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</si>
  <si>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</si>
  <si>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</si>
  <si>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</si>
  <si>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</si>
  <si>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</si>
  <si>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</si>
  <si>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</si>
  <si>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</si>
  <si>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</si>
  <si>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</si>
  <si>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</si>
  <si>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</si>
  <si>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</si>
  <si>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</si>
  <si>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</si>
  <si>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</si>
  <si>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</si>
  <si>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</si>
  <si>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</si>
  <si>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</si>
  <si>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</si>
  <si>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</si>
  <si>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</si>
  <si>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</si>
  <si>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</si>
  <si>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</si>
  <si>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</si>
  <si>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</si>
  <si>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</si>
  <si>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</si>
  <si>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</si>
  <si>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</si>
  <si>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</si>
  <si>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</si>
  <si>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</si>
  <si>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</si>
  <si>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</si>
  <si>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</si>
  <si>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</si>
  <si>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</si>
  <si>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</si>
  <si>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</si>
  <si>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</si>
  <si>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</si>
  <si>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</si>
  <si>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</si>
  <si>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</si>
  <si>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</si>
  <si>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</si>
  <si>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</si>
  <si>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</si>
  <si>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</si>
  <si>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</si>
  <si>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</si>
  <si>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</si>
  <si>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</si>
  <si>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</si>
  <si>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</si>
  <si>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</si>
  <si>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</si>
  <si>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</si>
  <si>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</si>
  <si>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</si>
  <si>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</si>
  <si>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</si>
  <si>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</si>
  <si>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</si>
  <si>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</si>
  <si>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</si>
  <si>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</si>
  <si>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</si>
  <si>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</si>
  <si>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</si>
  <si>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</si>
  <si>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</si>
  <si>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</si>
  <si>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</si>
  <si>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</si>
  <si>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</si>
  <si>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</si>
  <si>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</si>
  <si>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</si>
  <si>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</si>
  <si>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</si>
  <si>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</si>
  <si>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</si>
  <si>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</si>
  <si>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</si>
  <si>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</si>
  <si>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</si>
  <si>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</si>
  <si>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</si>
  <si>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</si>
  <si>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</si>
  <si>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</si>
  <si>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</si>
  <si>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</si>
  <si>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</si>
  <si>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</si>
  <si>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</si>
  <si>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</si>
  <si>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</si>
  <si>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</si>
  <si>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</si>
  <si>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</si>
  <si>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</si>
  <si>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</si>
  <si>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</si>
  <si>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</si>
  <si>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</si>
  <si>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</si>
  <si>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</si>
  <si>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</si>
  <si>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</si>
  <si>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</si>
  <si>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</si>
  <si>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</si>
  <si>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</si>
  <si>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</si>
  <si>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</si>
  <si>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</si>
  <si>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</si>
  <si>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</si>
  <si>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</si>
  <si>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</si>
  <si>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</si>
  <si>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</si>
  <si>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</si>
  <si>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</si>
  <si>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</si>
  <si>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</si>
  <si>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</si>
  <si>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</si>
  <si>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</si>
  <si>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</si>
  <si>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</si>
  <si>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</si>
  <si>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</si>
  <si>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</si>
  <si>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</si>
  <si>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</si>
  <si>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</si>
  <si>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</si>
  <si>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</si>
  <si>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</si>
  <si>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</si>
  <si>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</si>
  <si>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</si>
  <si>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</si>
  <si>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</si>
  <si>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</si>
  <si>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</si>
  <si>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</si>
  <si>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</si>
  <si>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</si>
  <si>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</si>
  <si>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</si>
  <si>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</si>
  <si>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</si>
  <si>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</si>
  <si>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</si>
  <si>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</si>
  <si>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</si>
  <si>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</si>
  <si>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</si>
  <si>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</si>
  <si>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</si>
  <si>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</si>
  <si>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</si>
  <si>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</si>
  <si>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</si>
  <si>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</si>
  <si>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</si>
  <si>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</si>
  <si>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</si>
  <si>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</si>
  <si>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</si>
  <si>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</si>
  <si>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</si>
  <si>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</si>
  <si>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</si>
  <si>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</si>
  <si>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</si>
  <si>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</si>
  <si>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</si>
  <si>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</si>
  <si>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</si>
  <si>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</si>
  <si>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</si>
  <si>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</si>
  <si>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</si>
  <si>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</si>
  <si>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</si>
  <si>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</si>
  <si>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</si>
  <si>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</si>
  <si>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</si>
  <si>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</si>
  <si>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</si>
  <si>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</si>
  <si>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</si>
  <si>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</si>
  <si>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</si>
  <si>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</si>
  <si>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</si>
  <si>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</si>
  <si>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</si>
  <si>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</si>
  <si>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</si>
  <si>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</si>
  <si>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</si>
  <si>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</si>
  <si>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</si>
  <si>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</si>
  <si>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</si>
  <si>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</si>
  <si>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</si>
  <si>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</si>
  <si>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</si>
  <si>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</si>
  <si>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</si>
  <si>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</si>
  <si>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</si>
  <si>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</si>
  <si>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</si>
  <si>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</si>
  <si>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</si>
  <si>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</si>
  <si>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</si>
  <si>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</si>
  <si>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</si>
  <si>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</si>
  <si>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</si>
  <si>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</si>
  <si>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</si>
  <si>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</si>
  <si>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</si>
  <si>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</si>
  <si>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</si>
  <si>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</si>
  <si>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</si>
  <si>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</si>
  <si>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</si>
  <si>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</si>
  <si>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</si>
  <si>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</si>
  <si>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</si>
  <si>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</si>
  <si>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</si>
  <si>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</si>
  <si>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</si>
  <si>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</si>
  <si>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</si>
  <si>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</si>
  <si>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</si>
  <si>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</si>
  <si>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</si>
  <si>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</si>
  <si>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</si>
  <si>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</si>
  <si>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</si>
  <si>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</si>
  <si>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</si>
  <si>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</si>
  <si>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</si>
  <si>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</si>
  <si>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</si>
  <si>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</si>
  <si>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</si>
  <si>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</si>
  <si>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</si>
  <si>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</si>
  <si>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</si>
  <si>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</si>
  <si>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</si>
  <si>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</si>
  <si>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</si>
  <si>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</si>
  <si>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</si>
  <si>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</si>
  <si>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</si>
  <si>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</si>
  <si>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</si>
  <si>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</si>
  <si>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</si>
  <si>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</si>
  <si>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</si>
  <si>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</si>
  <si>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</si>
  <si>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</si>
  <si>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</si>
  <si>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</si>
  <si>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</si>
  <si>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</si>
  <si>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</si>
  <si>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</si>
  <si>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</si>
  <si>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</si>
  <si>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</si>
  <si>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</si>
  <si>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</si>
  <si>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</si>
  <si>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</si>
  <si>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</si>
  <si>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</si>
  <si>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</si>
  <si>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</si>
  <si>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</si>
  <si>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</si>
  <si>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</si>
  <si>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</si>
  <si>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</si>
  <si>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</si>
  <si>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</si>
  <si>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</si>
  <si>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</si>
  <si>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</si>
  <si>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</si>
  <si>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</si>
  <si>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</si>
  <si>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</si>
  <si>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</si>
  <si>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</si>
  <si>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</si>
  <si>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</si>
  <si>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</si>
  <si>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</si>
  <si>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</si>
  <si>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</si>
  <si>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</si>
  <si>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</si>
  <si>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</si>
  <si>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</si>
  <si>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</si>
  <si>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</si>
  <si>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</si>
  <si>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</si>
  <si>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</si>
  <si>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</si>
  <si>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</si>
  <si>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</si>
  <si>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</si>
  <si>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</si>
  <si>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</si>
  <si>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</si>
  <si>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</si>
  <si>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</si>
  <si>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</si>
  <si>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</si>
  <si>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</si>
  <si>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</si>
  <si>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</si>
  <si>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</si>
  <si>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</si>
  <si>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</si>
  <si>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</si>
  <si>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</si>
  <si>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</si>
  <si>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</si>
  <si>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</si>
  <si>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</si>
  <si>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</si>
  <si>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</si>
  <si>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</si>
  <si>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</si>
  <si>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</si>
  <si>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</si>
  <si>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</si>
  <si>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</si>
  <si>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</si>
  <si>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</si>
  <si>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</si>
  <si>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</si>
  <si>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</si>
  <si>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</si>
  <si>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</si>
  <si>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</si>
  <si>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</si>
  <si>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</si>
  <si>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</si>
  <si>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</si>
  <si>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</si>
  <si>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</si>
  <si>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</si>
  <si>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</si>
  <si>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</si>
  <si>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</si>
  <si>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</si>
  <si>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</si>
  <si>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</si>
  <si>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</si>
  <si>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</si>
  <si>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</si>
  <si>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</si>
  <si>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</si>
  <si>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</si>
  <si>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</si>
  <si>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</si>
  <si>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</si>
  <si>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</si>
  <si>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</si>
  <si>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</si>
  <si>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</si>
  <si>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</si>
  <si>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</si>
  <si>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</si>
  <si>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</si>
  <si>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</si>
  <si>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</si>
  <si>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</si>
  <si>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</si>
  <si>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</si>
  <si>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</si>
  <si>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</si>
  <si>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</si>
  <si>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</si>
  <si>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</si>
  <si>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</si>
  <si>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</si>
  <si>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</si>
  <si>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</si>
  <si>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</si>
  <si>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</si>
  <si>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</si>
  <si>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</si>
  <si>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</si>
  <si>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</si>
  <si>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</si>
  <si>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</si>
  <si>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</si>
  <si>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</si>
  <si>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</si>
  <si>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</si>
  <si>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</si>
  <si>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</si>
  <si>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</si>
  <si>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</si>
  <si>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</si>
  <si>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</si>
  <si>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</si>
  <si>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</si>
  <si>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</si>
  <si>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</si>
  <si>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</si>
  <si>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</si>
  <si>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</si>
  <si>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</si>
  <si>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</si>
  <si>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</si>
  <si>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</si>
  <si>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</si>
  <si>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</si>
  <si>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</si>
  <si>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</si>
  <si>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</si>
  <si>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</si>
  <si>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</si>
  <si>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</si>
  <si>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</si>
  <si>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</si>
  <si>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</si>
  <si>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</si>
  <si>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</si>
  <si>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</si>
  <si>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</si>
  <si>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</si>
  <si>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</si>
  <si>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</si>
  <si>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</si>
  <si>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</si>
  <si>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</si>
  <si>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</si>
  <si>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</si>
  <si>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</si>
  <si>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</si>
  <si>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</si>
  <si>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</si>
  <si>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</si>
  <si>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</si>
  <si>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</si>
  <si>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</si>
  <si>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</si>
  <si>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</si>
  <si>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</si>
  <si>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</si>
  <si>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</si>
  <si>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</si>
  <si>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</si>
  <si>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</si>
  <si>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</si>
  <si>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</si>
  <si>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</si>
  <si>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</si>
  <si>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</si>
  <si>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</si>
  <si>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</si>
  <si>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</si>
  <si>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</si>
  <si>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</si>
  <si>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</si>
  <si>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</si>
  <si>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</si>
  <si>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</si>
  <si>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</si>
  <si>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</si>
  <si>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</si>
  <si>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</si>
  <si>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</si>
  <si>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</si>
  <si>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</si>
  <si>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</si>
  <si>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</si>
  <si>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</si>
  <si>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</si>
  <si>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</si>
  <si>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</si>
  <si>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</si>
  <si>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</si>
  <si>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</si>
  <si>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</si>
  <si>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</si>
  <si>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</si>
  <si>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</si>
  <si>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</si>
  <si>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</si>
  <si>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</si>
  <si>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</si>
  <si>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</si>
  <si>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</si>
  <si>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</si>
  <si>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</si>
  <si>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</si>
  <si>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</si>
  <si>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</si>
  <si>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</si>
  <si>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</si>
  <si>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</si>
  <si>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</si>
  <si>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</si>
  <si>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</si>
  <si>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</si>
  <si>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</si>
  <si>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</si>
  <si>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</si>
  <si>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</si>
  <si>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</si>
  <si>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</si>
  <si>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</si>
  <si>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</si>
  <si>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</si>
  <si>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</si>
  <si>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</si>
  <si>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</si>
  <si>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</si>
  <si>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</si>
  <si>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</si>
  <si>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</si>
  <si>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</si>
  <si>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</si>
  <si>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</si>
  <si>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</si>
  <si>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</si>
  <si>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</si>
  <si>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</si>
  <si>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</si>
  <si>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</si>
  <si>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</si>
  <si>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</si>
  <si>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</si>
  <si>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</si>
  <si>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</si>
  <si>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</si>
  <si>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</si>
  <si>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</si>
  <si>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</si>
  <si>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</si>
  <si>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</si>
  <si>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</si>
  <si>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</si>
  <si>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</si>
  <si>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</si>
  <si>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</si>
  <si>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</si>
  <si>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</si>
  <si>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</si>
  <si>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</si>
  <si>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</si>
  <si>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</si>
  <si>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</si>
  <si>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</si>
  <si>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</si>
  <si>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</si>
  <si>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</si>
  <si>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</si>
  <si>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</si>
  <si>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</si>
  <si>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</si>
  <si>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</si>
  <si>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</si>
  <si>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</si>
  <si>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</si>
  <si>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</si>
  <si>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</si>
  <si>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</si>
  <si>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</si>
  <si>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</si>
  <si>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</si>
  <si>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</si>
  <si>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</si>
  <si>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</si>
  <si>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</si>
  <si>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</si>
  <si>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</si>
  <si>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</si>
  <si>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</si>
  <si>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</si>
  <si>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</si>
  <si>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</si>
  <si>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</si>
  <si>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</si>
  <si>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</si>
  <si>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</si>
  <si>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</si>
  <si>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</si>
  <si>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</si>
  <si>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</si>
  <si>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</si>
  <si>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</si>
  <si>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</si>
  <si>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</si>
  <si>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</si>
  <si>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</si>
  <si>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</si>
  <si>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</si>
  <si>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</si>
  <si>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</si>
  <si>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</si>
  <si>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</si>
  <si>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</si>
  <si>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</si>
  <si>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</si>
  <si>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</si>
  <si>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</si>
  <si>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</si>
  <si>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</si>
  <si>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</si>
  <si>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</si>
  <si>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</si>
  <si>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</si>
  <si>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</si>
  <si>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</si>
  <si>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</si>
  <si>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</si>
  <si>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</si>
  <si>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</si>
  <si>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</si>
  <si>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</si>
  <si>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</si>
  <si>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</si>
  <si>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</si>
  <si>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</si>
  <si>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</si>
  <si>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</si>
  <si>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</si>
  <si>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</si>
  <si>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</si>
  <si>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</si>
  <si>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</si>
  <si>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</si>
  <si>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</si>
  <si>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</si>
  <si>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</si>
  <si>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</si>
  <si>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</si>
  <si>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</si>
  <si>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</si>
  <si>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</si>
  <si>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</si>
  <si>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</si>
  <si>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</si>
  <si>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</si>
  <si>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</si>
  <si>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</si>
  <si>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</si>
  <si>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</si>
  <si>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</si>
  <si>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</si>
  <si>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</si>
  <si>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</si>
  <si>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</si>
  <si>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</si>
  <si>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</si>
  <si>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</si>
  <si>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</si>
  <si>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</si>
  <si>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</si>
  <si>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</si>
  <si>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</si>
  <si>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</si>
  <si>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</si>
  <si>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</si>
  <si>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</si>
  <si>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</si>
  <si>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</si>
  <si>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</si>
  <si>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</si>
  <si>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</si>
  <si>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</si>
  <si>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</si>
  <si>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</si>
  <si>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</si>
  <si>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</si>
  <si>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</si>
  <si>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</si>
  <si>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</si>
  <si>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</si>
  <si>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</si>
  <si>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</si>
  <si>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</si>
  <si>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</si>
  <si>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</si>
  <si>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</si>
  <si>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</si>
  <si>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</si>
  <si>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</si>
  <si>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</si>
  <si>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</si>
  <si>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</si>
  <si>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</si>
  <si>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</si>
  <si>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</si>
  <si>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</si>
  <si>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</si>
  <si>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</si>
  <si>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</si>
  <si>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</si>
  <si>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</si>
  <si>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</si>
  <si>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</si>
  <si>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</si>
  <si>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</si>
  <si>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</si>
  <si>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</si>
  <si>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</si>
  <si>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</si>
  <si>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</si>
  <si>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</si>
  <si>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</si>
  <si>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</si>
  <si>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</si>
  <si>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</si>
  <si>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</si>
  <si>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</si>
  <si>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</si>
  <si>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</si>
  <si>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</si>
  <si>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</si>
  <si>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</si>
  <si>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</si>
  <si>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</si>
  <si>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</si>
  <si>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</si>
  <si>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</si>
  <si>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</si>
  <si>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</si>
  <si>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</si>
  <si>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</si>
  <si>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</si>
  <si>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</si>
  <si>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</si>
  <si>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</si>
  <si>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</si>
  <si>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</si>
  <si>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</si>
  <si>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</si>
  <si>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</si>
  <si>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</si>
  <si>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</si>
  <si>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</si>
  <si>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</si>
  <si>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</si>
  <si>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</si>
  <si>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</si>
  <si>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</si>
  <si>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</si>
  <si>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</si>
  <si>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</si>
  <si>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</si>
  <si>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</si>
  <si>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</si>
  <si>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</si>
  <si>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</si>
  <si>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</si>
  <si>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</si>
  <si>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</si>
  <si>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</si>
  <si>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</si>
  <si>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</si>
  <si>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</si>
  <si>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</si>
  <si>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</si>
  <si>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</si>
  <si>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</si>
  <si>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</si>
  <si>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</si>
  <si>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</si>
  <si>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</si>
  <si>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</si>
  <si>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</si>
  <si>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</si>
  <si>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</si>
  <si>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</si>
  <si>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</si>
  <si>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</si>
  <si>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</si>
  <si>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</si>
  <si>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</si>
  <si>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</si>
  <si>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</si>
  <si>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</si>
  <si>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</si>
  <si>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</si>
  <si>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</si>
  <si>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</si>
  <si>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</si>
  <si>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</si>
  <si>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</si>
  <si>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</si>
  <si>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</si>
  <si>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</si>
  <si>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</si>
  <si>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</si>
  <si>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</si>
  <si>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</si>
  <si>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</si>
  <si>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</si>
  <si>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</si>
  <si>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</si>
  <si>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</si>
  <si>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</si>
  <si>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</si>
  <si>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</si>
  <si>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</si>
  <si>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</si>
  <si>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</si>
  <si>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</si>
  <si>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</si>
  <si>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</si>
  <si>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</si>
  <si>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</si>
  <si>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</si>
  <si>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</si>
  <si>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</si>
  <si>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</si>
  <si>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</si>
  <si>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</si>
  <si>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</si>
  <si>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</si>
  <si>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</si>
  <si>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</si>
  <si>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</si>
  <si>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</si>
  <si>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</si>
  <si>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</si>
  <si>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</si>
  <si>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</si>
  <si>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</si>
  <si>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</si>
  <si>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</si>
  <si>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</si>
  <si>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</si>
  <si>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</si>
  <si>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</si>
  <si>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</si>
  <si>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</si>
  <si>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</si>
  <si>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</si>
  <si>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</si>
  <si>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</si>
  <si>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</si>
  <si>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</si>
  <si>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</si>
  <si>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</si>
  <si>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</si>
  <si>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</si>
  <si>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</si>
  <si>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</si>
  <si>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</si>
  <si>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</si>
  <si>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</si>
  <si>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</si>
  <si>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</si>
  <si>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</si>
  <si>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</si>
  <si>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</si>
  <si>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</si>
  <si>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</si>
  <si>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</si>
  <si>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</si>
  <si>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</si>
  <si>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</si>
  <si>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</si>
  <si>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</si>
  <si>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</si>
  <si>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</si>
  <si>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</si>
  <si>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</si>
  <si>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</si>
  <si>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</si>
  <si>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</si>
  <si>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</si>
  <si>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</si>
  <si>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</si>
  <si>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</si>
  <si>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</si>
  <si>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</si>
  <si>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</si>
  <si>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</si>
  <si>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</si>
  <si>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</si>
  <si>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</si>
  <si>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</si>
  <si>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</si>
  <si>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</si>
  <si>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</si>
  <si>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</si>
  <si>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</si>
  <si>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</si>
  <si>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</si>
  <si>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</si>
  <si>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</si>
  <si>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</si>
  <si>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</si>
  <si>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</si>
  <si>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</si>
  <si>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</si>
  <si>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</si>
  <si>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</si>
  <si>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</si>
  <si>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</si>
  <si>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</si>
  <si>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</si>
  <si>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</si>
  <si>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</si>
  <si>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</si>
  <si>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</si>
  <si>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</si>
  <si>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</si>
  <si>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</si>
  <si>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</si>
  <si>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</si>
  <si>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</si>
  <si>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</si>
  <si>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</si>
  <si>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</si>
  <si>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</si>
  <si>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</si>
  <si>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</si>
  <si>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</si>
  <si>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</si>
  <si>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</si>
  <si>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</si>
  <si>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</si>
  <si>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</si>
  <si>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</si>
  <si>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</si>
  <si>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</si>
  <si>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</si>
  <si>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</si>
  <si>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</si>
  <si>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</si>
  <si>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</si>
  <si>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</si>
  <si>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</si>
  <si>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</si>
  <si>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</si>
  <si>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</si>
  <si>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</si>
  <si>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</si>
  <si>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</si>
  <si>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</si>
  <si>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</si>
  <si>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</si>
  <si>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</si>
  <si>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</si>
  <si>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</si>
  <si>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</si>
  <si>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</si>
  <si>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</si>
  <si>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</si>
  <si>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</si>
  <si>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</si>
  <si>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</si>
  <si>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</si>
  <si>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</si>
  <si>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</si>
  <si>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</si>
  <si>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</si>
  <si>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</si>
  <si>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</si>
  <si>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</si>
  <si>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</si>
  <si>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</si>
  <si>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</si>
  <si>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</si>
  <si>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</si>
  <si>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</si>
  <si>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</si>
  <si>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</si>
  <si>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</si>
  <si>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</si>
  <si>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</si>
  <si>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</si>
  <si>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</si>
  <si>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</si>
  <si>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</si>
  <si>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</si>
  <si>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</si>
  <si>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</si>
  <si>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</si>
  <si>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</si>
  <si>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</si>
  <si>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</si>
  <si>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</si>
  <si>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</si>
  <si>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</si>
  <si>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</si>
  <si>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</si>
  <si>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</si>
  <si>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</si>
  <si>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</si>
  <si>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</si>
  <si>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</si>
  <si>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</si>
  <si>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</si>
  <si>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</si>
  <si>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</si>
  <si>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</si>
  <si>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</si>
  <si>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</si>
  <si>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</si>
  <si>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</si>
  <si>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</si>
  <si>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</si>
  <si>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</si>
  <si>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</si>
  <si>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</si>
  <si>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</si>
  <si>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</si>
  <si>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</si>
  <si>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</si>
  <si>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</si>
  <si>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</si>
  <si>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</si>
  <si>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</si>
  <si>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</si>
  <si>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</si>
  <si>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</si>
  <si>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</si>
  <si>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</si>
  <si>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</si>
  <si>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</si>
  <si>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</si>
  <si>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</si>
  <si>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</si>
  <si>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</si>
  <si>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</si>
  <si>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</si>
  <si>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</si>
  <si>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</si>
  <si>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</si>
  <si>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</si>
  <si>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</si>
  <si>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</si>
  <si>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</si>
  <si>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</si>
  <si>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</si>
  <si>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</si>
  <si>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</si>
  <si>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</si>
  <si>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</si>
  <si>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</si>
  <si>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</si>
  <si>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</si>
  <si>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</si>
  <si>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</si>
  <si>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</si>
  <si>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</si>
  <si>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</si>
  <si>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</si>
  <si>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</si>
  <si>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</si>
  <si>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</si>
  <si>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</si>
  <si>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</si>
  <si>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</si>
  <si>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</si>
  <si>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</si>
  <si>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</si>
  <si>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</si>
  <si>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</si>
  <si>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</si>
  <si>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</si>
  <si>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</si>
  <si>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</si>
  <si>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</si>
  <si>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</si>
  <si>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</si>
  <si>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</si>
  <si>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</si>
  <si>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</si>
  <si>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</si>
  <si>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</si>
  <si>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</si>
  <si>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</si>
  <si>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</si>
  <si>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</si>
  <si>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</si>
  <si>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</si>
  <si>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</si>
  <si>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</si>
  <si>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</si>
  <si>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</si>
  <si>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</si>
  <si>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</si>
  <si>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</si>
  <si>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</si>
  <si>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</si>
  <si>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</si>
  <si>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</si>
  <si>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</si>
  <si>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</si>
  <si>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</si>
  <si>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</si>
  <si>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</si>
  <si>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</si>
  <si>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</si>
  <si>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</si>
  <si>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</si>
  <si>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</si>
  <si>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</si>
  <si>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</si>
  <si>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</si>
  <si>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</si>
  <si>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</si>
  <si>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</si>
  <si>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</si>
  <si>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</si>
  <si>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</si>
  <si>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</si>
  <si>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</si>
  <si>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</si>
  <si>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</si>
  <si>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</si>
  <si>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</si>
  <si>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</si>
  <si>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</si>
  <si>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</si>
  <si>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</si>
  <si>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</si>
  <si>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</si>
  <si>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</si>
  <si>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</si>
  <si>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</si>
  <si>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</si>
  <si>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</si>
  <si>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</si>
  <si>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</si>
  <si>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</si>
  <si>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</si>
  <si>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</si>
  <si>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</si>
  <si>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</si>
  <si>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</si>
  <si>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</si>
  <si>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</si>
  <si>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</si>
  <si>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</si>
  <si>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</si>
  <si>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</si>
  <si>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</si>
  <si>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</si>
  <si>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</si>
  <si>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</si>
  <si>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</si>
  <si>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</si>
  <si>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</si>
  <si>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</si>
  <si>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</si>
  <si>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</si>
  <si>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</si>
  <si>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</si>
  <si>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</si>
  <si>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</si>
  <si>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</si>
  <si>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</si>
  <si>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</si>
  <si>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</si>
  <si>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</si>
  <si>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</si>
  <si>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</si>
  <si>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</si>
  <si>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</si>
  <si>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</si>
  <si>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</si>
  <si>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</si>
  <si>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</si>
  <si>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</si>
  <si>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</si>
  <si>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</si>
  <si>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</si>
  <si>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</si>
  <si>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</si>
  <si>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</si>
  <si>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</si>
  <si>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</si>
  <si>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</si>
  <si>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</si>
  <si>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</si>
  <si>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</si>
  <si>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</si>
  <si>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</si>
  <si>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</si>
  <si>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</si>
  <si>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</si>
  <si>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</si>
  <si>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</si>
  <si>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</si>
  <si>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</si>
  <si>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</si>
  <si>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</si>
  <si>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</si>
  <si>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</si>
  <si>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</si>
  <si>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</si>
  <si>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</si>
  <si>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</si>
  <si>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</si>
  <si>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</si>
  <si>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</si>
  <si>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</si>
  <si>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</si>
  <si>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</si>
  <si>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</si>
  <si>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</si>
  <si>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</si>
  <si>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</si>
  <si>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</si>
  <si>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</si>
  <si>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</si>
  <si>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</si>
  <si>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</si>
  <si>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</si>
  <si>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</si>
  <si>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</si>
  <si>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</si>
  <si>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</si>
  <si>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</si>
  <si>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</si>
  <si>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</si>
  <si>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</si>
  <si>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</si>
  <si>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</si>
  <si>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</si>
  <si>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</si>
  <si>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</si>
  <si>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</si>
  <si>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</si>
  <si>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</si>
  <si>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</si>
  <si>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</si>
  <si>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</si>
  <si>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</si>
  <si>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</si>
  <si>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</si>
  <si>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</si>
  <si>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</si>
  <si>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</si>
  <si>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</si>
  <si>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</si>
  <si>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</si>
  <si>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</si>
  <si>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</si>
  <si>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</si>
  <si>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</si>
  <si>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</si>
  <si>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</si>
  <si>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</si>
  <si>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</si>
  <si>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</si>
  <si>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</si>
  <si>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</si>
  <si>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</si>
  <si>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</si>
  <si>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</si>
  <si>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</si>
  <si>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</si>
  <si>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</si>
  <si>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</si>
  <si>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</si>
  <si>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</si>
  <si>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</si>
  <si>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</si>
  <si>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</si>
  <si>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</si>
  <si>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</si>
  <si>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</si>
  <si>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</si>
  <si>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</si>
  <si>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</si>
  <si>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</si>
  <si>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</si>
  <si>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</si>
  <si>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</si>
  <si>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</si>
  <si>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</si>
  <si>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</si>
  <si>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</si>
  <si>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</si>
  <si>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</si>
  <si>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</si>
  <si>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</si>
  <si>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</si>
  <si>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</si>
  <si>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</si>
  <si>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</si>
  <si>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</si>
  <si>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</si>
  <si>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</si>
  <si>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</si>
  <si>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</si>
  <si>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</si>
  <si>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</si>
  <si>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</si>
  <si>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</si>
  <si>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</si>
  <si>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</si>
  <si>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</si>
  <si>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</si>
  <si>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</si>
  <si>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</si>
  <si>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</si>
  <si>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</si>
  <si>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</si>
  <si>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</si>
  <si>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</si>
  <si>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</si>
  <si>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</si>
  <si>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</si>
  <si>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</si>
  <si>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</si>
  <si>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</si>
  <si>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</si>
  <si>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</si>
  <si>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</si>
  <si>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</si>
  <si>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</si>
  <si>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</si>
  <si>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</si>
  <si>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</si>
  <si>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</si>
  <si>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</si>
  <si>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</si>
  <si>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</si>
  <si>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</si>
  <si>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</si>
  <si>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</si>
  <si>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</si>
  <si>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</si>
  <si>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</si>
  <si>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</si>
  <si>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</si>
  <si>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</si>
  <si>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</si>
  <si>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</si>
  <si>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</si>
  <si>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</si>
  <si>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</si>
  <si>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</si>
  <si>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</si>
  <si>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</si>
  <si>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</si>
  <si>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</si>
  <si>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</si>
  <si>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</si>
  <si>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</si>
  <si>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</si>
  <si>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</si>
  <si>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</si>
  <si>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</si>
  <si>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</si>
  <si>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</si>
  <si>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</si>
  <si>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</si>
  <si>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</si>
  <si>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</si>
  <si>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</si>
  <si>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</si>
  <si>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</si>
  <si>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</si>
  <si>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</si>
  <si>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</si>
  <si>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</si>
  <si>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</si>
  <si>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</si>
  <si>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</si>
  <si>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</si>
  <si>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</si>
  <si>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</si>
  <si>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</si>
  <si>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</si>
  <si>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</si>
  <si>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</si>
  <si>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</si>
  <si>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</si>
  <si>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</si>
  <si>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</si>
  <si>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</si>
  <si>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</si>
  <si>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</si>
  <si>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</si>
  <si>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</si>
  <si>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</si>
  <si>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</si>
  <si>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</si>
  <si>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</si>
  <si>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</si>
  <si>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</si>
  <si>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</si>
  <si>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</si>
  <si>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</si>
  <si>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</si>
  <si>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</si>
  <si>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</si>
  <si>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</si>
  <si>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</si>
  <si>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</si>
  <si>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</si>
  <si>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</si>
  <si>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</si>
  <si>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</si>
  <si>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</si>
  <si>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</si>
  <si>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</si>
  <si>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</si>
  <si>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</si>
  <si>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</si>
  <si>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</si>
  <si>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</si>
  <si>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</si>
  <si>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</si>
  <si>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</si>
  <si>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</si>
  <si>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</si>
  <si>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</si>
  <si>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</si>
  <si>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</si>
  <si>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</si>
  <si>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</si>
  <si>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</si>
  <si>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</si>
  <si>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</si>
  <si>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</si>
  <si>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</si>
  <si>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</si>
  <si>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</si>
  <si>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</si>
  <si>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</si>
  <si>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</si>
  <si>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</si>
  <si>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</si>
  <si>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</si>
  <si>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</si>
  <si>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</si>
  <si>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</si>
  <si>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</si>
  <si>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</si>
  <si>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</si>
  <si>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</si>
  <si>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</si>
  <si>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</si>
  <si>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</si>
  <si>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</si>
  <si>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</si>
  <si>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</si>
  <si>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</si>
  <si>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</si>
  <si>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</si>
  <si>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</si>
  <si>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</si>
  <si>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</si>
  <si>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</si>
  <si>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</si>
  <si>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</si>
  <si>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</si>
  <si>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</si>
  <si>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</si>
  <si>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</si>
  <si>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</si>
  <si>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</si>
  <si>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</si>
  <si>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</si>
  <si>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</si>
  <si>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</si>
  <si>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</si>
  <si>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</si>
  <si>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</si>
  <si>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</si>
  <si>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</si>
  <si>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</si>
  <si>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</si>
  <si>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</si>
  <si>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</si>
  <si>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</si>
  <si>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</si>
  <si>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</si>
  <si>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</si>
  <si>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</si>
  <si>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</si>
  <si>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</si>
  <si>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</si>
  <si>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</si>
  <si>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</si>
  <si>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</si>
  <si>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</si>
  <si>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</si>
  <si>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</si>
  <si>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</si>
  <si>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</si>
  <si>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</si>
  <si>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</si>
  <si>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</si>
  <si>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</si>
  <si>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</si>
  <si>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</si>
  <si>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</si>
  <si>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</si>
  <si>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</si>
  <si>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</si>
  <si>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</si>
  <si>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</si>
  <si>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</si>
  <si>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</si>
  <si>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</si>
  <si>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</si>
  <si>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</si>
  <si>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</si>
  <si>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</si>
  <si>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</si>
  <si>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</si>
  <si>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</si>
  <si>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</si>
  <si>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</si>
  <si>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</si>
  <si>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</si>
  <si>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</si>
  <si>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</si>
  <si>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</si>
  <si>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</si>
  <si>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</si>
  <si>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</si>
  <si>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</si>
  <si>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</si>
  <si>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</si>
  <si>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</si>
  <si>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</si>
  <si>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</si>
  <si>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</si>
  <si>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</si>
  <si>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</si>
  <si>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</si>
  <si>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</si>
  <si>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</si>
  <si>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</si>
  <si>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</si>
  <si>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</si>
  <si>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</si>
  <si>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</si>
  <si>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</si>
  <si>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</si>
  <si>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</si>
  <si>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</si>
  <si>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</si>
  <si>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</si>
  <si>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</si>
  <si>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</si>
  <si>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</si>
  <si>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</si>
  <si>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</si>
  <si>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</si>
  <si>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</si>
  <si>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</si>
  <si>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</si>
  <si>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</si>
  <si>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</si>
  <si>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</si>
  <si>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</si>
  <si>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</si>
  <si>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</si>
  <si>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</si>
  <si>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</si>
  <si>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</si>
  <si>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</si>
  <si>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</si>
  <si>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</si>
  <si>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</si>
  <si>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</si>
  <si>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</si>
  <si>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</si>
  <si>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</si>
  <si>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</si>
  <si>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</si>
  <si>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</si>
  <si>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</si>
  <si>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</si>
  <si>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</si>
  <si>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</si>
  <si>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</si>
  <si>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</si>
  <si>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</si>
  <si>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</si>
  <si>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</si>
  <si>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</si>
  <si>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</si>
  <si>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</si>
  <si>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</si>
  <si>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</si>
  <si>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</si>
  <si>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</si>
  <si>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</si>
  <si>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</si>
  <si>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</si>
  <si>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</si>
  <si>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</si>
  <si>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</si>
  <si>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</si>
  <si>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</si>
  <si>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</si>
  <si>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</si>
  <si>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</si>
  <si>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</si>
  <si>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</si>
  <si>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</si>
  <si>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</si>
  <si>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</si>
  <si>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</si>
  <si>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</si>
  <si>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</si>
  <si>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</si>
  <si>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</si>
  <si>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</si>
  <si>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</si>
  <si>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</si>
  <si>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</si>
  <si>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</si>
  <si>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</si>
  <si>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</si>
  <si>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</si>
  <si>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</si>
  <si>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</si>
  <si>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</si>
  <si>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</si>
  <si>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</si>
  <si>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</si>
  <si>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</si>
  <si>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</si>
  <si>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</si>
  <si>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</si>
  <si>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</si>
  <si>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</si>
  <si>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</si>
  <si>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</si>
  <si>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</si>
  <si>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</si>
  <si>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</si>
  <si>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</si>
  <si>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</si>
  <si>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</si>
  <si>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</si>
  <si>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</si>
  <si>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</si>
  <si>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</si>
  <si>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</si>
  <si>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</si>
  <si>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</si>
  <si>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</si>
  <si>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</si>
  <si>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</si>
  <si>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</si>
  <si>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</si>
  <si>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</si>
  <si>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</si>
  <si>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</si>
  <si>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</si>
  <si>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</si>
  <si>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</si>
  <si>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</si>
  <si>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</si>
  <si>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</si>
  <si>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</si>
  <si>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</si>
  <si>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</si>
  <si>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</si>
  <si>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</si>
  <si>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</si>
  <si>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</si>
  <si>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</si>
  <si>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</si>
  <si>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</si>
  <si>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</si>
  <si>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</si>
  <si>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</si>
  <si>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</si>
  <si>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</si>
  <si>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</si>
  <si>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</si>
  <si>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</si>
  <si>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</si>
  <si>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</si>
  <si>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</si>
  <si>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</si>
  <si>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</si>
  <si>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</si>
  <si>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</si>
  <si>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</si>
  <si>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</si>
  <si>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</si>
  <si>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</si>
  <si>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</si>
  <si>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</si>
  <si>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</si>
  <si>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</si>
  <si>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</si>
  <si>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</si>
  <si>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</si>
  <si>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</si>
  <si>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</si>
  <si>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</si>
  <si>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</si>
  <si>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</si>
  <si>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</si>
  <si>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</si>
  <si>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</si>
  <si>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</si>
  <si>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</si>
  <si>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</si>
  <si>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</si>
  <si>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</si>
  <si>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</si>
  <si>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</si>
  <si>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</si>
  <si>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</si>
  <si>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</si>
  <si>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</si>
  <si>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</si>
  <si>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</si>
  <si>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</si>
  <si>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</si>
  <si>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</si>
  <si>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</si>
  <si>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</si>
  <si>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</si>
  <si>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</si>
  <si>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</si>
  <si>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</si>
  <si>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</si>
  <si>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</si>
  <si>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</si>
  <si>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</si>
  <si>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</si>
  <si>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</si>
  <si>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</si>
  <si>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</si>
  <si>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</si>
  <si>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</si>
  <si>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</si>
  <si>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</si>
  <si>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</si>
  <si>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</si>
  <si>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</si>
  <si>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</si>
  <si>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</si>
  <si>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</si>
  <si>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</si>
  <si>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</si>
  <si>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</si>
  <si>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</si>
  <si>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</si>
  <si>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</si>
  <si>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3208211572</t>
  </si>
  <si>
    <t>2021-18-18000842020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</si>
</sst>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2768</v>
      </c>
      <c r="D15" s="35"/>
      <c r="E15" s="35"/>
      <c r="F15" s="5"/>
      <c r="G15" s="32" t="s">
        <v>1168</v>
      </c>
      <c r="H15" s="100" t="s">
        <v>404</v>
      </c>
      <c r="I15" s="32" t="s">
        <v>2624</v>
      </c>
      <c r="J15" s="105" t="s">
        <v>2626</v>
      </c>
      <c r="L15" s="206" t="s">
        <v>8</v>
      </c>
      <c r="M15" s="20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183"/>
      <c r="I20" s="145" t="s">
        <v>404</v>
      </c>
      <c r="J20" s="146" t="s">
        <v>406</v>
      </c>
      <c r="K20" s="147">
        <v>381857500</v>
      </c>
      <c r="L20" s="148">
        <v>44194</v>
      </c>
      <c r="M20" s="148">
        <v>44561</v>
      </c>
      <c r="N20" s="131">
        <f>+(M20-L20)/30</f>
        <v>12.233333333333333</v>
      </c>
      <c r="O20" s="134"/>
      <c r="U20" s="130"/>
      <c r="V20" s="102">
        <f ca="1">NOW()</f>
        <v>44194.638754513886</v>
      </c>
      <c r="W20" s="102">
        <f ca="1">NOW()</f>
        <v>44194.638754513886</v>
      </c>
    </row>
    <row r="21" spans="1:23" ht="30" customHeight="1" outlineLevel="1" x14ac:dyDescent="0.25">
      <c r="A21" s="9"/>
      <c r="B21" s="69"/>
      <c r="C21" s="5"/>
      <c r="D21" s="5"/>
      <c r="E21" s="5"/>
      <c r="F21" s="5"/>
      <c r="G21" s="5"/>
      <c r="H21" s="68"/>
      <c r="I21" s="145"/>
      <c r="J21" s="146"/>
      <c r="K21" s="147"/>
      <c r="L21" s="148"/>
      <c r="M21" s="148"/>
      <c r="N21" s="131">
        <f t="shared" ref="N21:N35" si="0">+(M21-L21)/30</f>
        <v>0</v>
      </c>
      <c r="O21" s="135"/>
    </row>
    <row r="22" spans="1:23" ht="30" customHeight="1" outlineLevel="1" x14ac:dyDescent="0.25">
      <c r="A22" s="9"/>
      <c r="B22" s="69"/>
      <c r="C22" s="5"/>
      <c r="D22" s="5"/>
      <c r="E22" s="5"/>
      <c r="F22" s="5"/>
      <c r="G22" s="5"/>
      <c r="H22" s="68"/>
      <c r="I22" s="145"/>
      <c r="J22" s="146"/>
      <c r="K22" s="147"/>
      <c r="L22" s="148"/>
      <c r="M22" s="148"/>
      <c r="N22" s="132">
        <f t="shared" ref="N22:N33" si="1">+(M22-L22)/30</f>
        <v>0</v>
      </c>
      <c r="O22" s="135"/>
    </row>
    <row r="23" spans="1:23" ht="30" customHeight="1" outlineLevel="1" x14ac:dyDescent="0.25">
      <c r="A23" s="9"/>
      <c r="B23" s="99"/>
      <c r="C23" s="21"/>
      <c r="D23" s="21"/>
      <c r="E23" s="21"/>
      <c r="F23" s="5"/>
      <c r="G23" s="5"/>
      <c r="H23" s="68"/>
      <c r="I23" s="145"/>
      <c r="J23" s="146"/>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c r="J24" s="146"/>
      <c r="K24" s="147"/>
      <c r="L24" s="148"/>
      <c r="M24" s="148"/>
      <c r="N24" s="132">
        <f t="shared" si="1"/>
        <v>0</v>
      </c>
      <c r="O24" s="135"/>
    </row>
    <row r="25" spans="1:23" ht="30" customHeight="1" outlineLevel="1" x14ac:dyDescent="0.25">
      <c r="A25" s="9"/>
      <c r="B25" s="99"/>
      <c r="C25" s="21"/>
      <c r="D25" s="21"/>
      <c r="E25" s="21"/>
      <c r="F25" s="5"/>
      <c r="G25" s="5"/>
      <c r="H25" s="68"/>
      <c r="I25" s="145"/>
      <c r="J25" s="146"/>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FUNDACION FRATERNIDAD</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2766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4"/>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4"/>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2765</v>
      </c>
      <c r="C48" s="109" t="s">
        <v>31</v>
      </c>
      <c r="D48" s="117" t="s">
        <v>2687</v>
      </c>
      <c r="E48" s="141">
        <v>43313</v>
      </c>
      <c r="F48" s="141">
        <v>43404</v>
      </c>
      <c r="G48" s="156">
        <f>IF(AND(E48&lt;&gt;"",F48&lt;&gt;""),((F48-E48)/30),"")</f>
        <v>3.0333333333333332</v>
      </c>
      <c r="H48" s="118" t="s">
        <v>2689</v>
      </c>
      <c r="I48" s="117" t="s">
        <v>404</v>
      </c>
      <c r="J48" s="117" t="s">
        <v>408</v>
      </c>
      <c r="K48" s="119">
        <v>54977603</v>
      </c>
      <c r="L48" s="111" t="s">
        <v>1148</v>
      </c>
      <c r="M48" s="113">
        <v>1</v>
      </c>
      <c r="N48" s="111" t="s">
        <v>27</v>
      </c>
      <c r="O48" s="120" t="s">
        <v>1148</v>
      </c>
      <c r="P48" s="76"/>
    </row>
    <row r="49" spans="1:16" s="6" customFormat="1" ht="24.75" customHeight="1" x14ac:dyDescent="0.25">
      <c r="A49" s="139">
        <v>2</v>
      </c>
      <c r="B49" s="118" t="s">
        <v>2765</v>
      </c>
      <c r="C49" s="109" t="s">
        <v>31</v>
      </c>
      <c r="D49" s="117" t="s">
        <v>2688</v>
      </c>
      <c r="E49" s="141">
        <v>43405</v>
      </c>
      <c r="F49" s="141">
        <v>43441</v>
      </c>
      <c r="G49" s="156">
        <f t="shared" ref="G49:G50" si="2">IF(AND(E49&lt;&gt;"",F49&lt;&gt;""),((F49-E49)/30),"")</f>
        <v>1.2</v>
      </c>
      <c r="H49" s="118" t="s">
        <v>2689</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2765</v>
      </c>
      <c r="C50" s="109" t="s">
        <v>31</v>
      </c>
      <c r="D50" s="107" t="s">
        <v>2690</v>
      </c>
      <c r="E50" s="141">
        <v>43482</v>
      </c>
      <c r="F50" s="141">
        <v>43814</v>
      </c>
      <c r="G50" s="156">
        <f t="shared" si="2"/>
        <v>11.066666666666666</v>
      </c>
      <c r="H50" s="115" t="s">
        <v>2691</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2765</v>
      </c>
      <c r="C51" s="109" t="s">
        <v>31</v>
      </c>
      <c r="D51" s="107" t="s">
        <v>2692</v>
      </c>
      <c r="E51" s="141">
        <v>43497</v>
      </c>
      <c r="F51" s="141">
        <v>43821</v>
      </c>
      <c r="G51" s="156">
        <f t="shared" ref="G51:G107" si="3">IF(AND(E51&lt;&gt;"",F51&lt;&gt;""),((F51-E51)/30),"")</f>
        <v>10.8</v>
      </c>
      <c r="H51" s="118" t="s">
        <v>2693</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2765</v>
      </c>
      <c r="C52" s="109" t="s">
        <v>31</v>
      </c>
      <c r="D52" s="117" t="s">
        <v>2699</v>
      </c>
      <c r="E52" s="141">
        <v>41842</v>
      </c>
      <c r="F52" s="141">
        <v>41851</v>
      </c>
      <c r="G52" s="156">
        <f t="shared" si="3"/>
        <v>0.3</v>
      </c>
      <c r="H52" s="118" t="s">
        <v>2741</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2765</v>
      </c>
      <c r="C53" s="120" t="s">
        <v>31</v>
      </c>
      <c r="D53" s="117" t="s">
        <v>2700</v>
      </c>
      <c r="E53" s="141">
        <v>41852</v>
      </c>
      <c r="F53" s="141">
        <v>41943</v>
      </c>
      <c r="G53" s="156">
        <f t="shared" si="3"/>
        <v>3.0333333333333332</v>
      </c>
      <c r="H53" s="118" t="s">
        <v>2741</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2765</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2765</v>
      </c>
      <c r="C55" s="120" t="s">
        <v>31</v>
      </c>
      <c r="D55" s="117" t="s">
        <v>2701</v>
      </c>
      <c r="E55" s="141">
        <v>41852</v>
      </c>
      <c r="F55" s="141">
        <v>41943</v>
      </c>
      <c r="G55" s="156">
        <f t="shared" si="3"/>
        <v>3.0333333333333332</v>
      </c>
      <c r="H55" s="118" t="s">
        <v>2741</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2765</v>
      </c>
      <c r="C56" s="120" t="s">
        <v>31</v>
      </c>
      <c r="D56" s="117" t="s">
        <v>2702</v>
      </c>
      <c r="E56" s="141">
        <v>41947</v>
      </c>
      <c r="F56" s="141">
        <v>41988</v>
      </c>
      <c r="G56" s="156">
        <f t="shared" si="3"/>
        <v>1.3666666666666667</v>
      </c>
      <c r="H56" s="115" t="s">
        <v>2741</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2765</v>
      </c>
      <c r="C57" s="120" t="s">
        <v>31</v>
      </c>
      <c r="D57" s="117" t="s">
        <v>2703</v>
      </c>
      <c r="E57" s="141">
        <v>41941</v>
      </c>
      <c r="F57" s="141">
        <v>41988</v>
      </c>
      <c r="G57" s="156">
        <f t="shared" si="3"/>
        <v>1.5666666666666667</v>
      </c>
      <c r="H57" s="115" t="s">
        <v>2741</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2765</v>
      </c>
      <c r="C58" s="120" t="s">
        <v>31</v>
      </c>
      <c r="D58" s="117" t="s">
        <v>2704</v>
      </c>
      <c r="E58" s="141">
        <v>42278</v>
      </c>
      <c r="F58" s="141">
        <v>42369</v>
      </c>
      <c r="G58" s="156">
        <f t="shared" si="3"/>
        <v>3.0333333333333332</v>
      </c>
      <c r="H58" s="115" t="s">
        <v>2742</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2765</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2765</v>
      </c>
      <c r="C60" s="120" t="s">
        <v>31</v>
      </c>
      <c r="D60" s="117" t="s">
        <v>2705</v>
      </c>
      <c r="E60" s="141">
        <v>42675</v>
      </c>
      <c r="F60" s="141">
        <v>42719</v>
      </c>
      <c r="G60" s="156">
        <f t="shared" si="3"/>
        <v>1.4666666666666666</v>
      </c>
      <c r="H60" s="115" t="s">
        <v>2741</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2765</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2765</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2765</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2765</v>
      </c>
      <c r="C64" s="120" t="s">
        <v>31</v>
      </c>
      <c r="D64" s="117" t="s">
        <v>2706</v>
      </c>
      <c r="E64" s="141">
        <v>43483</v>
      </c>
      <c r="F64" s="141">
        <v>43819</v>
      </c>
      <c r="G64" s="156">
        <f t="shared" si="3"/>
        <v>11.2</v>
      </c>
      <c r="H64" s="115" t="s">
        <v>2691</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2765</v>
      </c>
      <c r="C65" s="120" t="s">
        <v>31</v>
      </c>
      <c r="D65" s="117" t="s">
        <v>2707</v>
      </c>
      <c r="E65" s="141">
        <v>41297</v>
      </c>
      <c r="F65" s="141">
        <v>41639</v>
      </c>
      <c r="G65" s="156">
        <f t="shared" si="3"/>
        <v>11.4</v>
      </c>
      <c r="H65" s="115" t="s">
        <v>2743</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2765</v>
      </c>
      <c r="C66" s="120" t="s">
        <v>31</v>
      </c>
      <c r="D66" s="117" t="s">
        <v>2708</v>
      </c>
      <c r="E66" s="141">
        <v>41297</v>
      </c>
      <c r="F66" s="141">
        <v>41639</v>
      </c>
      <c r="G66" s="156">
        <f t="shared" si="3"/>
        <v>11.4</v>
      </c>
      <c r="H66" s="115" t="s">
        <v>2743</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2765</v>
      </c>
      <c r="C67" s="120" t="s">
        <v>31</v>
      </c>
      <c r="D67" s="117" t="s">
        <v>2709</v>
      </c>
      <c r="E67" s="141">
        <v>41320</v>
      </c>
      <c r="F67" s="141">
        <v>41639</v>
      </c>
      <c r="G67" s="156">
        <f t="shared" si="3"/>
        <v>10.633333333333333</v>
      </c>
      <c r="H67" s="118" t="s">
        <v>2741</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2765</v>
      </c>
      <c r="C68" s="120" t="s">
        <v>31</v>
      </c>
      <c r="D68" s="117" t="s">
        <v>2710</v>
      </c>
      <c r="E68" s="141">
        <v>41507</v>
      </c>
      <c r="F68" s="141">
        <v>41943</v>
      </c>
      <c r="G68" s="156">
        <f t="shared" si="3"/>
        <v>14.533333333333333</v>
      </c>
      <c r="H68" s="115" t="s">
        <v>2741</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2765</v>
      </c>
      <c r="C69" s="120" t="s">
        <v>31</v>
      </c>
      <c r="D69" s="117" t="s">
        <v>2711</v>
      </c>
      <c r="E69" s="141">
        <v>41507</v>
      </c>
      <c r="F69" s="141">
        <v>41943</v>
      </c>
      <c r="G69" s="156">
        <f t="shared" si="3"/>
        <v>14.533333333333333</v>
      </c>
      <c r="H69" s="115" t="s">
        <v>2741</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2765</v>
      </c>
      <c r="C70" s="120" t="s">
        <v>31</v>
      </c>
      <c r="D70" s="117" t="s">
        <v>2712</v>
      </c>
      <c r="E70" s="141">
        <v>41507</v>
      </c>
      <c r="F70" s="141">
        <v>41943</v>
      </c>
      <c r="G70" s="156">
        <f t="shared" si="3"/>
        <v>14.533333333333333</v>
      </c>
      <c r="H70" s="118" t="s">
        <v>2741</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2765</v>
      </c>
      <c r="C71" s="120" t="s">
        <v>31</v>
      </c>
      <c r="D71" s="117" t="s">
        <v>2713</v>
      </c>
      <c r="E71" s="141">
        <v>41662</v>
      </c>
      <c r="F71" s="141">
        <v>42034</v>
      </c>
      <c r="G71" s="156">
        <f t="shared" si="3"/>
        <v>12.4</v>
      </c>
      <c r="H71" s="118" t="s">
        <v>2744</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2765</v>
      </c>
      <c r="C72" s="120" t="s">
        <v>31</v>
      </c>
      <c r="D72" s="117" t="s">
        <v>2714</v>
      </c>
      <c r="E72" s="141">
        <v>41662</v>
      </c>
      <c r="F72" s="141">
        <v>42034</v>
      </c>
      <c r="G72" s="156">
        <f t="shared" si="3"/>
        <v>12.4</v>
      </c>
      <c r="H72" s="118" t="s">
        <v>2744</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2765</v>
      </c>
      <c r="C73" s="120" t="s">
        <v>31</v>
      </c>
      <c r="D73" s="117" t="s">
        <v>2715</v>
      </c>
      <c r="E73" s="141">
        <v>41663</v>
      </c>
      <c r="F73" s="141">
        <v>41943</v>
      </c>
      <c r="G73" s="156">
        <f t="shared" si="3"/>
        <v>9.3333333333333339</v>
      </c>
      <c r="H73" s="118" t="s">
        <v>2745</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2765</v>
      </c>
      <c r="C74" s="120" t="s">
        <v>31</v>
      </c>
      <c r="D74" s="117" t="s">
        <v>2716</v>
      </c>
      <c r="E74" s="141">
        <v>41852</v>
      </c>
      <c r="F74" s="141">
        <v>41943</v>
      </c>
      <c r="G74" s="156">
        <f t="shared" si="3"/>
        <v>3.0333333333333332</v>
      </c>
      <c r="H74" s="118" t="s">
        <v>2746</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2765</v>
      </c>
      <c r="C75" s="120" t="s">
        <v>31</v>
      </c>
      <c r="D75" s="117" t="s">
        <v>2717</v>
      </c>
      <c r="E75" s="141">
        <v>41887</v>
      </c>
      <c r="F75" s="141">
        <v>41943</v>
      </c>
      <c r="G75" s="156">
        <f t="shared" si="3"/>
        <v>1.8666666666666667</v>
      </c>
      <c r="H75" s="118" t="s">
        <v>2741</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2765</v>
      </c>
      <c r="C76" s="120" t="s">
        <v>31</v>
      </c>
      <c r="D76" s="117" t="s">
        <v>2718</v>
      </c>
      <c r="E76" s="141">
        <v>41941</v>
      </c>
      <c r="F76" s="141">
        <v>41988</v>
      </c>
      <c r="G76" s="156">
        <f t="shared" si="3"/>
        <v>1.5666666666666667</v>
      </c>
      <c r="H76" s="118" t="s">
        <v>2741</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2765</v>
      </c>
      <c r="C77" s="120" t="s">
        <v>31</v>
      </c>
      <c r="D77" s="117" t="s">
        <v>2719</v>
      </c>
      <c r="E77" s="141">
        <v>41941</v>
      </c>
      <c r="F77" s="141">
        <v>41988</v>
      </c>
      <c r="G77" s="156">
        <f t="shared" si="3"/>
        <v>1.5666666666666667</v>
      </c>
      <c r="H77" s="118" t="s">
        <v>2741</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2765</v>
      </c>
      <c r="C78" s="120" t="s">
        <v>31</v>
      </c>
      <c r="D78" s="117" t="s">
        <v>2720</v>
      </c>
      <c r="E78" s="141">
        <v>41941</v>
      </c>
      <c r="F78" s="141">
        <v>41988</v>
      </c>
      <c r="G78" s="156">
        <f t="shared" si="3"/>
        <v>1.5666666666666667</v>
      </c>
      <c r="H78" s="118" t="s">
        <v>2741</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2765</v>
      </c>
      <c r="C79" s="120" t="s">
        <v>31</v>
      </c>
      <c r="D79" s="117" t="s">
        <v>2721</v>
      </c>
      <c r="E79" s="141">
        <v>41941</v>
      </c>
      <c r="F79" s="141">
        <v>41988</v>
      </c>
      <c r="G79" s="156">
        <f t="shared" si="3"/>
        <v>1.5666666666666667</v>
      </c>
      <c r="H79" s="118" t="s">
        <v>2741</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2765</v>
      </c>
      <c r="C80" s="120" t="s">
        <v>31</v>
      </c>
      <c r="D80" s="117" t="s">
        <v>2722</v>
      </c>
      <c r="E80" s="141">
        <v>41947</v>
      </c>
      <c r="F80" s="141">
        <v>41988</v>
      </c>
      <c r="G80" s="156">
        <f t="shared" si="3"/>
        <v>1.3666666666666667</v>
      </c>
      <c r="H80" s="118" t="s">
        <v>2741</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2765</v>
      </c>
      <c r="C81" s="120" t="s">
        <v>31</v>
      </c>
      <c r="D81" s="117" t="s">
        <v>2723</v>
      </c>
      <c r="E81" s="141">
        <v>41941</v>
      </c>
      <c r="F81" s="141">
        <v>41988</v>
      </c>
      <c r="G81" s="156">
        <f t="shared" si="3"/>
        <v>1.5666666666666667</v>
      </c>
      <c r="H81" s="118" t="s">
        <v>2741</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2765</v>
      </c>
      <c r="C82" s="120" t="s">
        <v>31</v>
      </c>
      <c r="D82" s="117" t="s">
        <v>2724</v>
      </c>
      <c r="E82" s="141">
        <v>42031</v>
      </c>
      <c r="F82" s="141">
        <v>42369</v>
      </c>
      <c r="G82" s="156">
        <f t="shared" si="3"/>
        <v>11.266666666666667</v>
      </c>
      <c r="H82" s="118" t="s">
        <v>2744</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2765</v>
      </c>
      <c r="C83" s="120" t="s">
        <v>31</v>
      </c>
      <c r="D83" s="117" t="s">
        <v>2725</v>
      </c>
      <c r="E83" s="141">
        <v>42031</v>
      </c>
      <c r="F83" s="141">
        <v>42369</v>
      </c>
      <c r="G83" s="156">
        <f t="shared" si="3"/>
        <v>11.266666666666667</v>
      </c>
      <c r="H83" s="118" t="s">
        <v>2744</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2765</v>
      </c>
      <c r="C84" s="120" t="s">
        <v>31</v>
      </c>
      <c r="D84" s="117" t="s">
        <v>2726</v>
      </c>
      <c r="E84" s="141">
        <v>41990</v>
      </c>
      <c r="F84" s="141">
        <v>42369</v>
      </c>
      <c r="G84" s="156">
        <f t="shared" si="3"/>
        <v>12.633333333333333</v>
      </c>
      <c r="H84" s="118" t="s">
        <v>2742</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2765</v>
      </c>
      <c r="C85" s="120" t="s">
        <v>31</v>
      </c>
      <c r="D85" s="117" t="s">
        <v>2727</v>
      </c>
      <c r="E85" s="141">
        <v>41987</v>
      </c>
      <c r="F85" s="141">
        <v>42369</v>
      </c>
      <c r="G85" s="156">
        <f t="shared" si="3"/>
        <v>12.733333333333333</v>
      </c>
      <c r="H85" s="118" t="s">
        <v>2747</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2765</v>
      </c>
      <c r="C86" s="120" t="s">
        <v>31</v>
      </c>
      <c r="D86" s="117" t="s">
        <v>2728</v>
      </c>
      <c r="E86" s="141">
        <v>41987</v>
      </c>
      <c r="F86" s="141">
        <v>42369</v>
      </c>
      <c r="G86" s="156">
        <f t="shared" si="3"/>
        <v>12.733333333333333</v>
      </c>
      <c r="H86" s="118" t="s">
        <v>2742</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2765</v>
      </c>
      <c r="C87" s="120" t="s">
        <v>31</v>
      </c>
      <c r="D87" s="117" t="s">
        <v>2715</v>
      </c>
      <c r="E87" s="141">
        <v>42394</v>
      </c>
      <c r="F87" s="141">
        <v>42674</v>
      </c>
      <c r="G87" s="156">
        <f t="shared" si="3"/>
        <v>9.3333333333333339</v>
      </c>
      <c r="H87" s="118" t="s">
        <v>2748</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2765</v>
      </c>
      <c r="C88" s="120" t="s">
        <v>31</v>
      </c>
      <c r="D88" s="117" t="s">
        <v>2729</v>
      </c>
      <c r="E88" s="141">
        <v>42394</v>
      </c>
      <c r="F88" s="141">
        <v>42674</v>
      </c>
      <c r="G88" s="156">
        <f t="shared" si="3"/>
        <v>9.3333333333333339</v>
      </c>
      <c r="H88" s="118" t="s">
        <v>2749</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2765</v>
      </c>
      <c r="C89" s="120" t="s">
        <v>31</v>
      </c>
      <c r="D89" s="117" t="s">
        <v>2730</v>
      </c>
      <c r="E89" s="141">
        <v>42675</v>
      </c>
      <c r="F89" s="141">
        <v>42719</v>
      </c>
      <c r="G89" s="156">
        <f t="shared" si="3"/>
        <v>1.4666666666666666</v>
      </c>
      <c r="H89" s="118" t="s">
        <v>2749</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2765</v>
      </c>
      <c r="C90" s="120" t="s">
        <v>31</v>
      </c>
      <c r="D90" s="117" t="s">
        <v>2731</v>
      </c>
      <c r="E90" s="141">
        <v>42675</v>
      </c>
      <c r="F90" s="141">
        <v>42719</v>
      </c>
      <c r="G90" s="156">
        <f t="shared" si="3"/>
        <v>1.4666666666666666</v>
      </c>
      <c r="H90" s="118" t="s">
        <v>2749</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2765</v>
      </c>
      <c r="C91" s="120" t="s">
        <v>31</v>
      </c>
      <c r="D91" s="117" t="s">
        <v>2732</v>
      </c>
      <c r="E91" s="141">
        <v>42932</v>
      </c>
      <c r="F91" s="141">
        <v>43084</v>
      </c>
      <c r="G91" s="156">
        <f t="shared" si="3"/>
        <v>5.0666666666666664</v>
      </c>
      <c r="H91" s="118" t="s">
        <v>2750</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2765</v>
      </c>
      <c r="C92" s="120" t="s">
        <v>31</v>
      </c>
      <c r="D92" s="117" t="s">
        <v>2733</v>
      </c>
      <c r="E92" s="141">
        <v>42675</v>
      </c>
      <c r="F92" s="141">
        <v>42932</v>
      </c>
      <c r="G92" s="156">
        <f t="shared" si="3"/>
        <v>8.5666666666666664</v>
      </c>
      <c r="H92" s="118" t="s">
        <v>2749</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2765</v>
      </c>
      <c r="C93" s="120" t="s">
        <v>31</v>
      </c>
      <c r="D93" s="117" t="s">
        <v>2734</v>
      </c>
      <c r="E93" s="141">
        <v>42719</v>
      </c>
      <c r="F93" s="141">
        <v>43084</v>
      </c>
      <c r="G93" s="156">
        <f t="shared" si="3"/>
        <v>12.166666666666666</v>
      </c>
      <c r="H93" s="118" t="s">
        <v>2751</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2765</v>
      </c>
      <c r="C94" s="120" t="s">
        <v>31</v>
      </c>
      <c r="D94" s="117" t="s">
        <v>2735</v>
      </c>
      <c r="E94" s="141">
        <v>42719</v>
      </c>
      <c r="F94" s="141">
        <v>43084</v>
      </c>
      <c r="G94" s="156">
        <f t="shared" si="3"/>
        <v>12.166666666666666</v>
      </c>
      <c r="H94" s="118" t="s">
        <v>2752</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2765</v>
      </c>
      <c r="C95" s="120" t="s">
        <v>31</v>
      </c>
      <c r="D95" s="117" t="s">
        <v>2736</v>
      </c>
      <c r="E95" s="141">
        <v>42719</v>
      </c>
      <c r="F95" s="141">
        <v>43084</v>
      </c>
      <c r="G95" s="156">
        <f t="shared" si="3"/>
        <v>12.166666666666666</v>
      </c>
      <c r="H95" s="118" t="s">
        <v>2751</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2765</v>
      </c>
      <c r="C96" s="120" t="s">
        <v>31</v>
      </c>
      <c r="D96" s="117" t="s">
        <v>2737</v>
      </c>
      <c r="E96" s="141">
        <v>43313</v>
      </c>
      <c r="F96" s="141">
        <v>43404</v>
      </c>
      <c r="G96" s="156">
        <f t="shared" si="3"/>
        <v>3.0333333333333332</v>
      </c>
      <c r="H96" s="118" t="s">
        <v>2750</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2765</v>
      </c>
      <c r="C97" s="120" t="s">
        <v>31</v>
      </c>
      <c r="D97" s="117" t="s">
        <v>2738</v>
      </c>
      <c r="E97" s="141">
        <v>43312</v>
      </c>
      <c r="F97" s="141">
        <v>43449</v>
      </c>
      <c r="G97" s="156">
        <f t="shared" si="3"/>
        <v>4.5666666666666664</v>
      </c>
      <c r="H97" s="118" t="s">
        <v>2753</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2765</v>
      </c>
      <c r="C98" s="120" t="s">
        <v>31</v>
      </c>
      <c r="D98" s="117" t="s">
        <v>2739</v>
      </c>
      <c r="E98" s="141">
        <v>43312</v>
      </c>
      <c r="F98" s="141">
        <v>43449</v>
      </c>
      <c r="G98" s="156">
        <f t="shared" si="3"/>
        <v>4.5666666666666664</v>
      </c>
      <c r="H98" s="118" t="s">
        <v>2753</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2765</v>
      </c>
      <c r="C99" s="120" t="s">
        <v>31</v>
      </c>
      <c r="D99" s="117" t="s">
        <v>2740</v>
      </c>
      <c r="E99" s="141">
        <v>43405</v>
      </c>
      <c r="F99" s="141">
        <v>43441</v>
      </c>
      <c r="G99" s="156">
        <f t="shared" si="3"/>
        <v>1.2</v>
      </c>
      <c r="H99" s="118" t="s">
        <v>2754</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2765</v>
      </c>
      <c r="C100" s="120" t="s">
        <v>31</v>
      </c>
      <c r="D100" s="117" t="s">
        <v>2700</v>
      </c>
      <c r="E100" s="141">
        <v>43405</v>
      </c>
      <c r="F100" s="141">
        <v>43434</v>
      </c>
      <c r="G100" s="156">
        <f t="shared" si="3"/>
        <v>0.96666666666666667</v>
      </c>
      <c r="H100" s="118" t="s">
        <v>2755</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2765</v>
      </c>
      <c r="C101" s="120" t="s">
        <v>31</v>
      </c>
      <c r="D101" s="117" t="s">
        <v>2716</v>
      </c>
      <c r="E101" s="141">
        <v>43405</v>
      </c>
      <c r="F101" s="141">
        <v>43441</v>
      </c>
      <c r="G101" s="156">
        <f t="shared" si="3"/>
        <v>1.2</v>
      </c>
      <c r="H101" s="118" t="s">
        <v>2756</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2765</v>
      </c>
      <c r="C102" s="120" t="s">
        <v>31</v>
      </c>
      <c r="D102" s="117" t="s">
        <v>2731</v>
      </c>
      <c r="E102" s="141">
        <v>43068</v>
      </c>
      <c r="F102" s="141">
        <v>43404</v>
      </c>
      <c r="G102" s="156">
        <f t="shared" si="3"/>
        <v>11.2</v>
      </c>
      <c r="H102" s="118" t="s">
        <v>2756</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2765</v>
      </c>
      <c r="C103" s="120" t="s">
        <v>31</v>
      </c>
      <c r="D103" s="117" t="s">
        <v>2757</v>
      </c>
      <c r="E103" s="141">
        <v>43068</v>
      </c>
      <c r="F103" s="141">
        <v>43404</v>
      </c>
      <c r="G103" s="156">
        <f t="shared" si="3"/>
        <v>11.2</v>
      </c>
      <c r="H103" s="118" t="s">
        <v>2756</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2765</v>
      </c>
      <c r="C104" s="120" t="s">
        <v>31</v>
      </c>
      <c r="D104" s="117" t="s">
        <v>2758</v>
      </c>
      <c r="E104" s="141">
        <v>43068</v>
      </c>
      <c r="F104" s="141">
        <v>43404</v>
      </c>
      <c r="G104" s="156">
        <f t="shared" si="3"/>
        <v>11.2</v>
      </c>
      <c r="H104" s="118" t="s">
        <v>2761</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2765</v>
      </c>
      <c r="C105" s="120" t="s">
        <v>31</v>
      </c>
      <c r="D105" s="117" t="s">
        <v>2725</v>
      </c>
      <c r="E105" s="141">
        <v>43483</v>
      </c>
      <c r="F105" s="141">
        <v>43819</v>
      </c>
      <c r="G105" s="156">
        <f t="shared" si="3"/>
        <v>11.2</v>
      </c>
      <c r="H105" s="118" t="s">
        <v>2691</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2765</v>
      </c>
      <c r="C106" s="120" t="s">
        <v>31</v>
      </c>
      <c r="D106" s="117" t="s">
        <v>2759</v>
      </c>
      <c r="E106" s="141">
        <v>43483</v>
      </c>
      <c r="F106" s="141">
        <v>43819</v>
      </c>
      <c r="G106" s="156">
        <f t="shared" si="3"/>
        <v>11.2</v>
      </c>
      <c r="H106" s="118" t="s">
        <v>2762</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2765</v>
      </c>
      <c r="C107" s="120" t="s">
        <v>31</v>
      </c>
      <c r="D107" s="117" t="s">
        <v>2760</v>
      </c>
      <c r="E107" s="141">
        <v>43483</v>
      </c>
      <c r="F107" s="141">
        <v>43826</v>
      </c>
      <c r="G107" s="156">
        <f t="shared" si="3"/>
        <v>11.433333333333334</v>
      </c>
      <c r="H107" s="118" t="s">
        <v>2693</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4"/>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2694</v>
      </c>
      <c r="E114" s="141">
        <v>43879</v>
      </c>
      <c r="F114" s="141">
        <v>44196</v>
      </c>
      <c r="G114" s="156">
        <f>IF(AND(E114&lt;&gt;"",F114&lt;&gt;""),((F114-E114)/30),"")</f>
        <v>10.566666666666666</v>
      </c>
      <c r="H114" s="115" t="s">
        <v>2691</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2694</v>
      </c>
      <c r="E115" s="141">
        <v>43879</v>
      </c>
      <c r="F115" s="141">
        <v>44196</v>
      </c>
      <c r="G115" s="156">
        <f t="shared" ref="G115:G116" si="4">IF(AND(E115&lt;&gt;"",F115&lt;&gt;""),((F115-E115)/30),"")</f>
        <v>10.566666666666666</v>
      </c>
      <c r="H115" s="115" t="s">
        <v>2691</v>
      </c>
      <c r="I115" s="117" t="s">
        <v>404</v>
      </c>
      <c r="J115" s="63" t="s">
        <v>410</v>
      </c>
      <c r="K115" s="66"/>
      <c r="L115" s="98" t="str">
        <f>+IF(AND(K115&gt;0,O115="Ejecución"),(K115/877802)*Tabla28[[#This Row],[% participación]],IF(AND(K115&gt;0,O115&lt;&gt;"Ejecución"),"-",""))</f>
        <v/>
      </c>
      <c r="M115" s="65"/>
      <c r="N115" s="169"/>
      <c r="O115" s="158" t="s">
        <v>1150</v>
      </c>
      <c r="P115" s="76"/>
    </row>
    <row r="116" spans="1:16" s="6" customFormat="1" ht="24.75" customHeight="1" x14ac:dyDescent="0.25">
      <c r="A116" s="139">
        <v>3</v>
      </c>
      <c r="B116" s="157" t="s">
        <v>2664</v>
      </c>
      <c r="C116" s="159" t="s">
        <v>31</v>
      </c>
      <c r="D116" s="63" t="s">
        <v>2695</v>
      </c>
      <c r="E116" s="141">
        <v>43880</v>
      </c>
      <c r="F116" s="141">
        <v>44196</v>
      </c>
      <c r="G116" s="156">
        <f t="shared" si="4"/>
        <v>10.533333333333333</v>
      </c>
      <c r="H116" s="118" t="s">
        <v>2697</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2695</v>
      </c>
      <c r="E117" s="141">
        <v>43880</v>
      </c>
      <c r="F117" s="141">
        <v>44196</v>
      </c>
      <c r="G117" s="156">
        <f t="shared" ref="G117:G159" si="5">IF(AND(E117&lt;&gt;"",F117&lt;&gt;""),((F117-E117)/30),"")</f>
        <v>10.533333333333333</v>
      </c>
      <c r="H117" s="118" t="s">
        <v>2697</v>
      </c>
      <c r="I117" s="117" t="s">
        <v>404</v>
      </c>
      <c r="J117" s="63" t="s">
        <v>419</v>
      </c>
      <c r="K117" s="66"/>
      <c r="L117" s="98" t="str">
        <f>+IF(AND(K117&gt;0,O117="Ejecución"),(K117/877802)*Tabla28[[#This Row],[% participación]],IF(AND(K117&gt;0,O117&lt;&gt;"Ejecución"),"-",""))</f>
        <v/>
      </c>
      <c r="M117" s="65"/>
      <c r="N117" s="169"/>
      <c r="O117" s="158" t="s">
        <v>1150</v>
      </c>
      <c r="P117" s="76"/>
    </row>
    <row r="118" spans="1:16" s="7" customFormat="1" ht="24.75" customHeight="1" outlineLevel="1" x14ac:dyDescent="0.25">
      <c r="A118" s="140">
        <v>5</v>
      </c>
      <c r="B118" s="157" t="s">
        <v>2664</v>
      </c>
      <c r="C118" s="159" t="s">
        <v>31</v>
      </c>
      <c r="D118" s="117" t="s">
        <v>2695</v>
      </c>
      <c r="E118" s="141">
        <v>43880</v>
      </c>
      <c r="F118" s="141">
        <v>44196</v>
      </c>
      <c r="G118" s="156">
        <f t="shared" si="5"/>
        <v>10.533333333333333</v>
      </c>
      <c r="H118" s="118" t="s">
        <v>2697</v>
      </c>
      <c r="I118" s="117" t="s">
        <v>404</v>
      </c>
      <c r="J118" s="63" t="s">
        <v>418</v>
      </c>
      <c r="K118" s="66"/>
      <c r="L118" s="98" t="str">
        <f>+IF(AND(K118&gt;0,O118="Ejecución"),(K118/877802)*Tabla28[[#This Row],[% participación]],IF(AND(K118&gt;0,O118&lt;&gt;"Ejecución"),"-",""))</f>
        <v/>
      </c>
      <c r="M118" s="65"/>
      <c r="N118" s="169"/>
      <c r="O118" s="158" t="s">
        <v>1150</v>
      </c>
      <c r="P118" s="77"/>
    </row>
    <row r="119" spans="1:16" s="7" customFormat="1" ht="24.75" customHeight="1" outlineLevel="1" x14ac:dyDescent="0.25">
      <c r="A119" s="140">
        <v>6</v>
      </c>
      <c r="B119" s="157" t="s">
        <v>2664</v>
      </c>
      <c r="C119" s="159" t="s">
        <v>31</v>
      </c>
      <c r="D119" s="117" t="s">
        <v>2696</v>
      </c>
      <c r="E119" s="141">
        <v>43880</v>
      </c>
      <c r="F119" s="141">
        <v>44196</v>
      </c>
      <c r="G119" s="156">
        <f t="shared" si="5"/>
        <v>10.533333333333333</v>
      </c>
      <c r="H119" s="118" t="s">
        <v>2698</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2696</v>
      </c>
      <c r="E120" s="141">
        <v>43880</v>
      </c>
      <c r="F120" s="141">
        <v>44196</v>
      </c>
      <c r="G120" s="156">
        <f t="shared" si="5"/>
        <v>10.533333333333333</v>
      </c>
      <c r="H120" s="118" t="s">
        <v>2698</v>
      </c>
      <c r="I120" s="117" t="s">
        <v>404</v>
      </c>
      <c r="J120" s="63" t="s">
        <v>410</v>
      </c>
      <c r="K120" s="66"/>
      <c r="L120" s="98" t="str">
        <f>+IF(AND(K120&gt;0,O120="Ejecución"),(K120/877802)*Tabla28[[#This Row],[% participación]],IF(AND(K120&gt;0,O120&lt;&gt;"Ejecución"),"-",""))</f>
        <v/>
      </c>
      <c r="M120" s="65"/>
      <c r="N120" s="169"/>
      <c r="O120" s="158" t="s">
        <v>1150</v>
      </c>
      <c r="P120" s="77"/>
    </row>
    <row r="121" spans="1:16" s="7" customFormat="1" ht="24.75" customHeight="1" outlineLevel="1" x14ac:dyDescent="0.25">
      <c r="A121" s="140">
        <v>8</v>
      </c>
      <c r="B121" s="157" t="s">
        <v>2664</v>
      </c>
      <c r="C121" s="159" t="s">
        <v>31</v>
      </c>
      <c r="D121" s="117" t="s">
        <v>2763</v>
      </c>
      <c r="E121" s="141">
        <v>43885</v>
      </c>
      <c r="F121" s="141">
        <v>44196</v>
      </c>
      <c r="G121" s="156">
        <f t="shared" si="5"/>
        <v>10.366666666666667</v>
      </c>
      <c r="H121" s="118" t="s">
        <v>2764</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2688</v>
      </c>
      <c r="E122" s="141">
        <v>43880</v>
      </c>
      <c r="F122" s="141">
        <v>44196</v>
      </c>
      <c r="G122" s="156">
        <f t="shared" si="5"/>
        <v>10.533333333333333</v>
      </c>
      <c r="H122" s="118" t="s">
        <v>2698</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4"/>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43" t="s">
        <v>2643</v>
      </c>
      <c r="J167" s="244"/>
      <c r="K167" s="244"/>
      <c r="L167" s="244"/>
      <c r="M167" s="244"/>
      <c r="N167" s="244"/>
      <c r="O167" s="245"/>
      <c r="U167" s="51"/>
    </row>
    <row r="168" spans="1:28" x14ac:dyDescent="0.25">
      <c r="A168" s="9"/>
      <c r="B168" s="220" t="s">
        <v>2657</v>
      </c>
      <c r="C168" s="220"/>
      <c r="D168" s="220"/>
      <c r="E168" s="8"/>
      <c r="F168" s="5"/>
      <c r="H168" s="79" t="s">
        <v>2656</v>
      </c>
      <c r="I168" s="243"/>
      <c r="J168" s="244"/>
      <c r="K168" s="244"/>
      <c r="L168" s="244"/>
      <c r="M168" s="244"/>
      <c r="N168" s="244"/>
      <c r="O168" s="245"/>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4"/>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2668</v>
      </c>
      <c r="C179" s="218"/>
      <c r="D179" s="218"/>
      <c r="E179" s="167">
        <v>0.02</v>
      </c>
      <c r="F179" s="166">
        <v>5.0000000000000001E-3</v>
      </c>
      <c r="G179" s="161">
        <f>IF(F179&gt;0,SUM(E179+F179),"")</f>
        <v>2.5000000000000001E-2</v>
      </c>
      <c r="H179" s="5"/>
      <c r="I179" s="218" t="s">
        <v>2670</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9546437.5</v>
      </c>
      <c r="F185" s="90"/>
      <c r="G185" s="91"/>
      <c r="H185" s="86"/>
      <c r="I185" s="88" t="s">
        <v>2627</v>
      </c>
      <c r="J185" s="162">
        <f>+SUM(M179:M183)</f>
        <v>0.03</v>
      </c>
      <c r="K185" s="199" t="s">
        <v>2628</v>
      </c>
      <c r="L185" s="199"/>
      <c r="M185" s="92">
        <f>+J185*(SUM(K20:K35))</f>
        <v>11455725</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4"/>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40990</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2767</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2006/documentManagement/types"/>
    <ds:schemaRef ds:uri="4fb10211-09fb-4e80-9f0b-184718d5d98c"/>
    <ds:schemaRef ds:uri="http://schemas.microsoft.com/office/infopath/2007/PartnerControls"/>
    <ds:schemaRef ds:uri="a65d333d-5b59-4810-bc94-b80d9325abb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2020-12-29T20:18:18Z</cp:lastPrinted>
  <dcterms:created xsi:type="dcterms:W3CDTF">2020-10-14T21:57:42Z</dcterms:created>
  <dcterms:modified xsi:type="dcterms:W3CDTF">2020-12-29T20:20:07Z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