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073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<sst xmlns="http://schemas.openxmlformats.org/spreadsheetml/2006/main" count="3225" uniqueCount="2707">
  <si>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</si>
  <si>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</si>
  <si>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</si>
  <si>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</si>
  <si>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</si>
  <si>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</si>
  <si>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</si>
  <si>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</si>
  <si>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</si>
  <si>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</si>
  <si>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</si>
  <si>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</si>
  <si>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</si>
  <si>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</si>
  <si>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</si>
  <si>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</si>
  <si>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</si>
  <si>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</si>
  <si>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</si>
  <si>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</si>
  <si>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</si>
  <si>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</si>
  <si>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</si>
  <si>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</si>
  <si>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</si>
  <si>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</si>
  <si>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</si>
  <si>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</si>
  <si>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</si>
  <si>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</si>
  <si>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</si>
  <si>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</si>
  <si>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</si>
  <si>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</si>
  <si>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</si>
  <si>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</si>
  <si>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</si>
  <si>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</si>
  <si>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</si>
  <si>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</si>
  <si>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</si>
  <si>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</si>
  <si>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</si>
  <si>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</si>
  <si>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</si>
  <si>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</si>
  <si>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</si>
  <si>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</si>
  <si>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</si>
  <si>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</si>
  <si>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</si>
  <si>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</si>
  <si>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</si>
  <si>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</si>
  <si>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</si>
  <si>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</si>
  <si>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</si>
  <si>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</si>
  <si>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</si>
  <si>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</si>
  <si>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</si>
  <si>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</si>
  <si>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</si>
  <si>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</si>
  <si>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</si>
  <si>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</si>
  <si>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</si>
  <si>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</si>
  <si>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</si>
  <si>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</si>
  <si>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</si>
  <si>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</si>
  <si>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</si>
  <si>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</si>
  <si>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</si>
  <si>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</si>
  <si>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</si>
  <si>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</si>
  <si>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</si>
  <si>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</si>
  <si>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</si>
  <si>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</si>
  <si>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</si>
  <si>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</si>
  <si>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</si>
  <si>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</si>
  <si>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</si>
  <si>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</si>
  <si>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</si>
  <si>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</si>
  <si>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</si>
  <si>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</si>
  <si>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</si>
  <si>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</si>
  <si>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</si>
  <si>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</si>
  <si>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</si>
  <si>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</si>
  <si>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</si>
  <si>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</si>
  <si>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</si>
  <si>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</si>
  <si>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</si>
  <si>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</si>
  <si>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</si>
  <si>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</si>
  <si>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</si>
  <si>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</si>
  <si>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</si>
  <si>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</si>
  <si>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</si>
  <si>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</si>
  <si>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</si>
  <si>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</si>
  <si>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</si>
  <si>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</si>
  <si>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</si>
  <si>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</si>
  <si>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</si>
  <si>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</si>
  <si>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</si>
  <si>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</si>
  <si>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</si>
  <si>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</si>
  <si>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</si>
  <si>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</si>
  <si>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</si>
  <si>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</si>
  <si>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</si>
  <si>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</si>
  <si>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</si>
  <si>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</si>
  <si>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</si>
  <si>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</si>
  <si>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</si>
  <si>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</si>
  <si>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</si>
  <si>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</si>
  <si>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</si>
  <si>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</si>
  <si>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</si>
  <si>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</si>
  <si>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</si>
  <si>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</si>
  <si>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</si>
  <si>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</si>
  <si>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</si>
  <si>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</si>
  <si>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</si>
  <si>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</si>
  <si>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</si>
  <si>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</si>
  <si>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</si>
  <si>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</si>
  <si>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</si>
  <si>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</si>
  <si>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</si>
  <si>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</si>
  <si>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</si>
  <si>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</si>
  <si>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</si>
  <si>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</si>
  <si>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</si>
  <si>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</si>
  <si>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</si>
  <si>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</si>
  <si>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</si>
  <si>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</si>
  <si>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</si>
  <si>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</si>
  <si>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</si>
  <si>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</si>
  <si>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</si>
  <si>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</si>
  <si>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</si>
  <si>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</si>
  <si>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</si>
  <si>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</si>
  <si>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</si>
  <si>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</si>
  <si>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</si>
  <si>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</si>
  <si>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</si>
  <si>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</si>
  <si>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</si>
  <si>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</si>
  <si>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</si>
  <si>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</si>
  <si>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</si>
  <si>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</si>
  <si>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</si>
  <si>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</si>
  <si>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</si>
  <si>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</si>
  <si>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</si>
  <si>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</si>
  <si>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</si>
  <si>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</si>
  <si>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</si>
  <si>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</si>
  <si>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</si>
  <si>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</si>
  <si>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</si>
  <si>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</si>
  <si>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</si>
  <si>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</si>
  <si>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</si>
  <si>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</si>
  <si>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</si>
  <si>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</si>
  <si>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</si>
  <si>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</si>
  <si>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</si>
  <si>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</si>
  <si>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</si>
  <si>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</si>
  <si>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</si>
  <si>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</si>
  <si>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</si>
  <si>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</si>
  <si>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</si>
  <si>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</si>
  <si>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</si>
  <si>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</si>
  <si>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</si>
  <si>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</si>
  <si>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</si>
  <si>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</si>
  <si>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</si>
  <si>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</si>
  <si>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</si>
  <si>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</si>
  <si>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</si>
  <si>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</si>
  <si>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</si>
  <si>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</si>
  <si>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</si>
  <si>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</si>
  <si>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</si>
  <si>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</si>
  <si>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</si>
  <si>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</si>
  <si>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</si>
  <si>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</si>
  <si>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</si>
  <si>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</si>
  <si>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</si>
  <si>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</si>
  <si>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</si>
  <si>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</si>
  <si>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</si>
  <si>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</si>
  <si>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</si>
  <si>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</si>
  <si>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</si>
  <si>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</si>
  <si>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</si>
  <si>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</si>
  <si>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</si>
  <si>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</si>
  <si>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</si>
  <si>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</si>
  <si>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</si>
  <si>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</si>
  <si>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</si>
  <si>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</si>
  <si>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</si>
  <si>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</si>
  <si>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</si>
  <si>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</si>
  <si>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</si>
  <si>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</si>
  <si>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</si>
  <si>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</si>
  <si>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</si>
  <si>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</si>
  <si>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</si>
  <si>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</si>
  <si>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</si>
  <si>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</si>
  <si>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</si>
  <si>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</si>
  <si>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</si>
  <si>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</si>
  <si>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</si>
  <si>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</si>
  <si>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</si>
  <si>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</si>
  <si>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</si>
  <si>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</si>
  <si>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</si>
  <si>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</si>
  <si>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</si>
  <si>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</si>
  <si>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</si>
  <si>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</si>
  <si>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</si>
  <si>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</si>
  <si>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</si>
  <si>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</si>
  <si>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</si>
  <si>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</si>
  <si>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</si>
  <si>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</si>
  <si>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</si>
  <si>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</si>
  <si>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</si>
  <si>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</si>
  <si>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</si>
  <si>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</si>
  <si>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</si>
  <si>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</si>
  <si>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</si>
  <si>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</si>
  <si>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</si>
  <si>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</si>
  <si>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</si>
  <si>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</si>
  <si>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</si>
  <si>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</si>
  <si>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</si>
  <si>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</si>
  <si>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</si>
  <si>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</si>
  <si>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</si>
  <si>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</si>
  <si>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</si>
  <si>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</si>
  <si>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</si>
  <si>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</si>
  <si>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</si>
  <si>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</si>
  <si>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</si>
  <si>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</si>
  <si>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</si>
  <si>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</si>
  <si>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</si>
  <si>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</si>
  <si>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</si>
  <si>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</si>
  <si>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</si>
  <si>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</si>
  <si>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</si>
  <si>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</si>
  <si>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</si>
  <si>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</si>
  <si>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</si>
  <si>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</si>
  <si>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</si>
  <si>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</si>
  <si>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</si>
  <si>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</si>
  <si>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</si>
  <si>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</si>
  <si>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</si>
  <si>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</si>
  <si>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</si>
  <si>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</si>
  <si>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</si>
  <si>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</si>
  <si>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</si>
  <si>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</si>
  <si>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</si>
  <si>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</si>
  <si>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</si>
  <si>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</si>
  <si>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</si>
  <si>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</si>
  <si>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</si>
  <si>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</si>
  <si>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</si>
  <si>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</si>
  <si>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</si>
  <si>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</si>
  <si>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</si>
  <si>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</si>
  <si>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</si>
  <si>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</si>
  <si>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</si>
  <si>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</si>
  <si>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</si>
  <si>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</si>
  <si>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</si>
  <si>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</si>
  <si>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</si>
  <si>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</si>
  <si>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</si>
  <si>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</si>
  <si>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</si>
  <si>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</si>
  <si>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</si>
  <si>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</si>
  <si>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</si>
  <si>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</si>
  <si>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</si>
  <si>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</si>
  <si>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</si>
  <si>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</si>
  <si>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</si>
  <si>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</si>
  <si>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</si>
  <si>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</si>
  <si>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</si>
  <si>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</si>
  <si>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</si>
  <si>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</si>
  <si>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</si>
  <si>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</si>
  <si>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</si>
  <si>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</si>
  <si>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</si>
  <si>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</si>
  <si>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</si>
  <si>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</si>
  <si>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</si>
  <si>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</si>
  <si>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</si>
  <si>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</si>
  <si>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</si>
  <si>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</si>
  <si>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</si>
  <si>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</si>
  <si>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</si>
  <si>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</si>
  <si>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</si>
  <si>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</si>
  <si>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</si>
  <si>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</si>
  <si>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</si>
  <si>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</si>
  <si>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</si>
  <si>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</si>
  <si>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</si>
  <si>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</si>
  <si>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</si>
  <si>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</si>
  <si>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</si>
  <si>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</si>
  <si>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</si>
  <si>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</si>
  <si>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</si>
  <si>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</si>
  <si>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</si>
  <si>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</si>
  <si>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</si>
  <si>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</si>
  <si>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</si>
  <si>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</si>
  <si>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</si>
  <si>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</si>
  <si>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</si>
  <si>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</si>
  <si>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</si>
  <si>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</si>
  <si>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</si>
  <si>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</si>
  <si>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</si>
  <si>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</si>
  <si>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</si>
  <si>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</si>
  <si>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</si>
  <si>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</si>
  <si>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</si>
  <si>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</si>
  <si>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</si>
  <si>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</si>
  <si>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</si>
  <si>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</si>
  <si>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</si>
  <si>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</si>
  <si>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</si>
  <si>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</si>
  <si>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</si>
  <si>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</si>
  <si>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</si>
  <si>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</si>
  <si>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</si>
  <si>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</si>
  <si>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</si>
  <si>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</si>
  <si>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</si>
  <si>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</si>
  <si>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</si>
  <si>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</si>
  <si>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</si>
  <si>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</si>
  <si>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</si>
  <si>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</si>
  <si>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</si>
  <si>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</si>
  <si>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</si>
  <si>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</si>
  <si>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</si>
  <si>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</si>
  <si>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</si>
  <si>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</si>
  <si>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</si>
  <si>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</si>
  <si>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</si>
  <si>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</si>
  <si>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</si>
  <si>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</si>
  <si>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</si>
  <si>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</si>
  <si>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</si>
  <si>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</si>
  <si>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</si>
  <si>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</si>
  <si>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</si>
  <si>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</si>
  <si>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</si>
  <si>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</si>
  <si>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</si>
  <si>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</si>
  <si>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</si>
  <si>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</si>
  <si>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</si>
  <si>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</si>
  <si>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</si>
  <si>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</si>
  <si>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</si>
  <si>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</si>
  <si>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</si>
  <si>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</si>
  <si>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</si>
  <si>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</si>
  <si>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</si>
  <si>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</si>
  <si>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</si>
  <si>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</si>
  <si>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</si>
  <si>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</si>
  <si>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</si>
  <si>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</si>
  <si>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</si>
  <si>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</si>
  <si>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</si>
  <si>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</si>
  <si>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</si>
  <si>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</si>
  <si>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</si>
  <si>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</si>
  <si>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</si>
  <si>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</si>
  <si>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</si>
  <si>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</si>
  <si>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</si>
  <si>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</si>
  <si>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</si>
  <si>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</si>
  <si>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</si>
  <si>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</si>
  <si>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</si>
  <si>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</si>
  <si>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</si>
  <si>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</si>
  <si>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</si>
  <si>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</si>
  <si>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</si>
  <si>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</si>
  <si>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</si>
  <si>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</si>
  <si>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</si>
  <si>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</si>
  <si>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</si>
  <si>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</si>
  <si>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</si>
  <si>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</si>
  <si>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</si>
  <si>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</si>
  <si>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</si>
  <si>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</si>
  <si>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</si>
  <si>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</si>
  <si>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</si>
  <si>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</si>
  <si>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</si>
  <si>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</si>
  <si>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</si>
  <si>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</si>
  <si>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</si>
  <si>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</si>
  <si>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</si>
  <si>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</si>
  <si>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</si>
  <si>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</si>
  <si>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</si>
  <si>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</si>
  <si>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</si>
  <si>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</si>
  <si>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</si>
  <si>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</si>
  <si>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</si>
  <si>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</si>
  <si>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</si>
  <si>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</si>
  <si>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</si>
  <si>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</si>
  <si>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</si>
  <si>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</si>
  <si>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</si>
  <si>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</si>
  <si>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</si>
  <si>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</si>
  <si>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</si>
  <si>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</si>
  <si>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</si>
  <si>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</si>
  <si>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</si>
  <si>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</si>
  <si>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</si>
  <si>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</si>
  <si>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</si>
  <si>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</si>
  <si>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</si>
  <si>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</si>
  <si>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</si>
  <si>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</si>
  <si>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</si>
  <si>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</si>
  <si>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</si>
  <si>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</si>
  <si>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</si>
  <si>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</si>
  <si>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</si>
  <si>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</si>
  <si>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</si>
  <si>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</si>
  <si>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</si>
  <si>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</si>
  <si>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</si>
  <si>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</si>
  <si>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</si>
  <si>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</si>
  <si>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</si>
  <si>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</si>
  <si>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</si>
  <si>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</si>
  <si>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</si>
  <si>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</si>
  <si>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</si>
  <si>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</si>
  <si>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</si>
  <si>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</si>
  <si>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</si>
  <si>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</si>
  <si>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</si>
  <si>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</si>
  <si>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</si>
  <si>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</si>
  <si>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</si>
  <si>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</si>
  <si>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</si>
  <si>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</si>
  <si>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</si>
  <si>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</si>
  <si>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</si>
  <si>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</si>
  <si>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</si>
  <si>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</si>
  <si>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</si>
  <si>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</si>
  <si>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</si>
  <si>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</si>
  <si>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</si>
  <si>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</si>
  <si>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</si>
  <si>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</si>
  <si>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</si>
  <si>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</si>
  <si>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</si>
  <si>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</si>
  <si>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</si>
  <si>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</si>
  <si>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</si>
  <si>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</si>
  <si>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</si>
  <si>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</si>
  <si>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</si>
  <si>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</si>
  <si>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</si>
  <si>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</si>
  <si>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</si>
  <si>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</si>
  <si>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</si>
  <si>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</si>
  <si>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</si>
  <si>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</si>
  <si>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</si>
  <si>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</si>
  <si>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</si>
  <si>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</si>
  <si>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</si>
  <si>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</si>
  <si>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</si>
  <si>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</si>
  <si>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</si>
  <si>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</si>
  <si>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</si>
  <si>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</si>
  <si>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</si>
  <si>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</si>
  <si>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</si>
  <si>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</si>
  <si>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</si>
  <si>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</si>
  <si>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</si>
  <si>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</si>
  <si>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</si>
  <si>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</si>
  <si>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</si>
  <si>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</si>
  <si>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</si>
  <si>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</si>
  <si>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</si>
  <si>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</si>
  <si>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</si>
  <si>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</si>
  <si>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</si>
  <si>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</si>
  <si>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</si>
  <si>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</si>
  <si>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</si>
  <si>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</si>
  <si>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</si>
  <si>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</si>
  <si>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</si>
  <si>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</si>
  <si>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</si>
  <si>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</si>
  <si>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</si>
  <si>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</si>
  <si>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</si>
  <si>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</si>
  <si>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</si>
  <si>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</si>
  <si>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</si>
  <si>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</si>
  <si>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</si>
  <si>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</si>
  <si>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</si>
  <si>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</si>
  <si>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</si>
  <si>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</si>
  <si>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</si>
  <si>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</si>
  <si>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</si>
  <si>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</si>
  <si>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</si>
  <si>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</si>
  <si>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</si>
  <si>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</si>
  <si>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</si>
  <si>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</si>
  <si>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</si>
  <si>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</si>
  <si>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</si>
  <si>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</si>
  <si>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</si>
  <si>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</si>
  <si>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</si>
  <si>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</si>
  <si>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</si>
  <si>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</si>
  <si>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</si>
  <si>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</si>
  <si>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</si>
  <si>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</si>
  <si>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</si>
  <si>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</si>
  <si>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</si>
  <si>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</si>
  <si>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</si>
  <si>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</si>
  <si>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</si>
  <si>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</si>
  <si>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</si>
  <si>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</si>
  <si>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</si>
  <si>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</si>
  <si>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</si>
  <si>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</si>
  <si>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</si>
  <si>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</si>
  <si>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</si>
  <si>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</si>
  <si>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</si>
  <si>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</si>
  <si>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</si>
  <si>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</si>
  <si>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</si>
  <si>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</si>
  <si>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</si>
  <si>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</si>
  <si>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</si>
  <si>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</si>
  <si>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</si>
  <si>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</si>
  <si>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</si>
  <si>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</si>
  <si>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</si>
  <si>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</si>
  <si>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</si>
  <si>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</si>
  <si>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</si>
  <si>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</si>
  <si>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</si>
  <si>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</si>
  <si>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</si>
  <si>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</si>
  <si>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</si>
  <si>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</si>
  <si>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</si>
  <si>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</si>
  <si>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</si>
  <si>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</si>
  <si>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</si>
  <si>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</si>
  <si>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</si>
  <si>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</si>
  <si>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</si>
  <si>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</si>
  <si>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</si>
  <si>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</si>
  <si>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</si>
  <si>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</si>
  <si>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</si>
  <si>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</si>
  <si>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</si>
  <si>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</si>
  <si>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</si>
  <si>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</si>
  <si>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</si>
  <si>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</si>
  <si>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</si>
  <si>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</si>
  <si>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</si>
  <si>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</si>
  <si>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</si>
  <si>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</si>
  <si>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</si>
  <si>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</si>
  <si>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</si>
  <si>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</si>
  <si>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</si>
  <si>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</si>
  <si>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</si>
  <si>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</si>
  <si>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</si>
  <si>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</si>
  <si>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</si>
  <si>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</si>
  <si>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</si>
  <si>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</si>
  <si>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</si>
  <si>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</si>
  <si>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</si>
  <si>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</si>
  <si>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</si>
  <si>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</si>
  <si>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</si>
  <si>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</si>
  <si>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</si>
  <si>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</si>
  <si>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</si>
  <si>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</si>
  <si>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</si>
  <si>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</si>
  <si>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</si>
  <si>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</si>
  <si>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</si>
  <si>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</si>
  <si>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</si>
  <si>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</si>
  <si>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</si>
  <si>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</si>
  <si>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</si>
  <si>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</si>
  <si>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</si>
  <si>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</si>
  <si>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</si>
  <si>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</si>
  <si>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</si>
  <si>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</si>
  <si>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</si>
  <si>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</si>
  <si>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</si>
  <si>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</si>
  <si>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</si>
  <si>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</si>
  <si>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</si>
  <si>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</si>
  <si>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</si>
  <si>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</si>
  <si>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</si>
  <si>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</si>
  <si>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</si>
  <si>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</si>
  <si>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</si>
  <si>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</si>
  <si>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</si>
  <si>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</si>
  <si>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</si>
  <si>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</si>
  <si>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</si>
  <si>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</si>
  <si>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</si>
  <si>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</si>
  <si>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</si>
  <si>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</si>
  <si>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</si>
  <si>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</si>
  <si>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</si>
  <si>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</si>
  <si>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</si>
  <si>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</si>
  <si>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</si>
  <si>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</si>
  <si>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</si>
  <si>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</si>
  <si>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</si>
  <si>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</si>
  <si>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</si>
  <si>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</si>
  <si>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</si>
  <si>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</si>
  <si>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</si>
  <si>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</si>
  <si>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</si>
  <si>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</si>
  <si>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</si>
  <si>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</si>
  <si>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</si>
  <si>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</si>
  <si>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</si>
  <si>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</si>
  <si>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</si>
  <si>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</si>
  <si>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</si>
  <si>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</si>
  <si>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</si>
  <si>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</si>
  <si>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</si>
  <si>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</si>
  <si>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</si>
  <si>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</si>
  <si>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</si>
  <si>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</si>
  <si>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</si>
  <si>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</si>
  <si>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</si>
  <si>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</si>
  <si>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</si>
  <si>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</si>
  <si>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</si>
  <si>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</si>
  <si>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</si>
  <si>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</si>
  <si>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</si>
  <si>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</si>
  <si>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</si>
  <si>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</si>
  <si>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</si>
  <si>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</si>
  <si>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</si>
  <si>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</si>
  <si>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</si>
  <si>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</si>
  <si>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</si>
  <si>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</si>
  <si>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</si>
  <si>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</si>
  <si>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</si>
  <si>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</si>
  <si>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</si>
  <si>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</si>
  <si>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</si>
  <si>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</si>
  <si>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</si>
  <si>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</si>
  <si>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</si>
  <si>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</si>
  <si>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</si>
  <si>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</si>
  <si>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</si>
  <si>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</si>
  <si>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</si>
  <si>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</si>
  <si>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</si>
  <si>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</si>
  <si>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</si>
  <si>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</si>
  <si>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</si>
  <si>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</si>
  <si>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</si>
  <si>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</si>
  <si>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</si>
  <si>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</si>
  <si>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</si>
  <si>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</si>
  <si>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</si>
  <si>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</si>
  <si>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</si>
  <si>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</si>
  <si>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</si>
  <si>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</si>
  <si>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</si>
  <si>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</si>
  <si>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</si>
  <si>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</si>
  <si>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</si>
  <si>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</si>
  <si>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</si>
  <si>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</si>
  <si>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</si>
  <si>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</si>
  <si>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</si>
  <si>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</si>
  <si>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</si>
  <si>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</si>
  <si>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</si>
  <si>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</si>
  <si>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</si>
  <si>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</si>
  <si>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</si>
  <si>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</si>
  <si>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</si>
  <si>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</si>
  <si>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</si>
  <si>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</si>
  <si>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</si>
  <si>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</si>
  <si>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</si>
  <si>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</si>
  <si>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</si>
  <si>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</si>
  <si>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</si>
  <si>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</si>
  <si>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</si>
  <si>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</si>
  <si>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</si>
  <si>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</si>
  <si>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</si>
  <si>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</si>
  <si>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</si>
  <si>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</si>
  <si>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</si>
  <si>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</si>
  <si>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</si>
  <si>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</si>
  <si>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</si>
  <si>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</si>
  <si>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</si>
  <si>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</si>
  <si>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</si>
  <si>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</si>
  <si>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</si>
  <si>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</si>
  <si>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</si>
  <si>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</si>
  <si>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</si>
  <si>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</si>
  <si>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</si>
  <si>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</si>
  <si>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</si>
  <si>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</si>
  <si>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</si>
  <si>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</si>
  <si>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</si>
  <si>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</si>
  <si>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</si>
  <si>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</si>
  <si>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</si>
  <si>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</si>
  <si>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</si>
  <si>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</si>
  <si>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</si>
  <si>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</si>
  <si>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</si>
  <si>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</si>
  <si>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</si>
  <si>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</si>
  <si>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</si>
  <si>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</si>
  <si>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</si>
  <si>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</si>
  <si>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</si>
  <si>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</si>
  <si>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</si>
  <si>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</si>
  <si>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</si>
  <si>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</si>
  <si>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</si>
  <si>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</si>
  <si>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</si>
  <si>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</si>
  <si>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</si>
  <si>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</si>
  <si>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</si>
  <si>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</si>
  <si>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</si>
  <si>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</si>
  <si>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</si>
  <si>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</si>
  <si>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</si>
  <si>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</si>
  <si>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</si>
  <si>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</si>
  <si>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</si>
  <si>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</si>
  <si>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</si>
  <si>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</si>
  <si>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</si>
  <si>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</si>
  <si>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</si>
  <si>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</si>
  <si>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</si>
  <si>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</si>
  <si>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</si>
  <si>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</si>
  <si>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</si>
  <si>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</si>
  <si>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</si>
  <si>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</si>
  <si>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</si>
  <si>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</si>
  <si>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</si>
  <si>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</si>
  <si>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</si>
  <si>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</si>
  <si>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</si>
  <si>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</si>
  <si>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</si>
  <si>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</si>
  <si>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</si>
  <si>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</si>
  <si>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</si>
  <si>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</si>
  <si>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</si>
  <si>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</si>
  <si>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</si>
  <si>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</si>
  <si>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</si>
  <si>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</si>
  <si>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</si>
  <si>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</si>
  <si>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</si>
  <si>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</si>
  <si>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</si>
  <si>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</si>
  <si>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</si>
  <si>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</si>
  <si>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</si>
  <si>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</si>
  <si>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</si>
  <si>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</si>
  <si>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</si>
  <si>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</si>
  <si>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</si>
  <si>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</si>
  <si>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</si>
  <si>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</si>
  <si>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</si>
  <si>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</si>
  <si>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</si>
  <si>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</si>
  <si>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</si>
  <si>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</si>
  <si>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</si>
  <si>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</si>
  <si>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</si>
  <si>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</si>
  <si>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</si>
  <si>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</si>
  <si>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</si>
  <si>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</si>
  <si>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</si>
  <si>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</si>
  <si>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</si>
  <si>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</si>
  <si>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</si>
  <si>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</si>
  <si>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</si>
  <si>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</si>
  <si>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</si>
  <si>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</si>
  <si>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</si>
  <si>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</si>
  <si>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</si>
  <si>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</si>
  <si>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</si>
  <si>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</si>
  <si>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</si>
  <si>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</si>
  <si>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</si>
  <si>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</si>
  <si>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</si>
  <si>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</si>
  <si>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</si>
  <si>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</si>
  <si>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</si>
  <si>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</si>
  <si>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</si>
  <si>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</si>
  <si>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</si>
  <si>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</si>
  <si>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</si>
  <si>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</si>
  <si>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</si>
  <si>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</si>
  <si>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</si>
  <si>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</si>
  <si>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</si>
  <si>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</si>
  <si>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</si>
  <si>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</si>
  <si>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</si>
  <si>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</si>
  <si>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</si>
  <si>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</si>
  <si>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</si>
  <si>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</si>
  <si>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</si>
  <si>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</si>
  <si>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</si>
  <si>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</si>
  <si>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</si>
  <si>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</si>
  <si>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</si>
  <si>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</si>
  <si>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</si>
  <si>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</si>
  <si>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</si>
  <si>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</si>
  <si>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</si>
  <si>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</si>
  <si>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</si>
  <si>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</si>
  <si>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</si>
  <si>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</si>
  <si>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</si>
  <si>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</si>
  <si>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</si>
  <si>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</si>
  <si>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</si>
  <si>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</si>
  <si>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</si>
  <si>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</si>
  <si>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</si>
  <si>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</si>
  <si>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</si>
  <si>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</si>
  <si>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</si>
  <si>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</si>
  <si>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</si>
  <si>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</si>
  <si>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</si>
  <si>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</si>
  <si>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</si>
  <si>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</si>
  <si>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</si>
  <si>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</si>
  <si>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</si>
  <si>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</si>
  <si>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</si>
  <si>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</si>
  <si>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</si>
  <si>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</si>
  <si>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</si>
  <si>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</si>
  <si>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</si>
  <si>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</si>
  <si>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</si>
  <si>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</si>
  <si>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</si>
  <si>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</si>
  <si>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</si>
  <si>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</si>
  <si>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</si>
  <si>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</si>
  <si>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</si>
  <si>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</si>
  <si>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</si>
  <si>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</si>
  <si>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</si>
  <si>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</si>
  <si>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</si>
  <si>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</si>
  <si>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</si>
  <si>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</si>
  <si>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</si>
  <si>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</si>
  <si>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</si>
  <si>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</si>
  <si>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</si>
  <si>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</si>
  <si>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</si>
  <si>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</si>
  <si>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</si>
  <si>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</si>
  <si>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</si>
  <si>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</si>
  <si>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</si>
  <si>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</si>
  <si>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</si>
  <si>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</si>
  <si>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</si>
  <si>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</si>
  <si>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</si>
  <si>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</si>
  <si>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</si>
  <si>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</si>
  <si>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</si>
  <si>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</si>
  <si>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</si>
  <si>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</si>
  <si>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</si>
  <si>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</si>
  <si>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</si>
  <si>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</si>
  <si>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</si>
  <si>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</si>
  <si>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</si>
  <si>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</si>
  <si>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</si>
  <si>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</si>
  <si>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</si>
  <si>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</si>
  <si>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</si>
  <si>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</si>
  <si>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</si>
  <si>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</si>
  <si>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</si>
  <si>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</si>
  <si>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</si>
  <si>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</si>
  <si>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</si>
  <si>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</si>
  <si>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</si>
  <si>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</si>
  <si>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</si>
  <si>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</si>
  <si>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</si>
  <si>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</si>
  <si>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</si>
  <si>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</si>
  <si>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</si>
  <si>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</si>
  <si>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</si>
  <si>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</si>
  <si>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</si>
  <si>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</si>
  <si>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</si>
  <si>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</si>
  <si>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</si>
  <si>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</si>
  <si>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</si>
  <si>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</si>
  <si>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</si>
  <si>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</si>
  <si>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</si>
  <si>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</si>
  <si>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</si>
  <si>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</si>
  <si>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</si>
  <si>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</si>
  <si>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</si>
  <si>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</si>
  <si>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</si>
  <si>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</si>
  <si>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</si>
  <si>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</si>
  <si>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</si>
  <si>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</si>
  <si>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</si>
  <si>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</si>
  <si>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</si>
  <si>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</si>
  <si>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</si>
  <si>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</si>
  <si>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</si>
  <si>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</si>
  <si>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</si>
  <si>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</si>
  <si>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</si>
  <si>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</si>
  <si>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</si>
  <si>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</si>
  <si>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</si>
  <si>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</si>
  <si>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</si>
  <si>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</si>
  <si>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</si>
  <si>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</si>
  <si>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</si>
  <si>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</si>
  <si>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</si>
  <si>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</si>
  <si>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</si>
  <si>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</si>
  <si>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</si>
  <si>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</si>
  <si>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</si>
  <si>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</si>
  <si>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</si>
  <si>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</si>
  <si>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</si>
  <si>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</si>
  <si>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</si>
  <si>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</si>
  <si>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</si>
  <si>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</si>
  <si>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</si>
  <si>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</si>
  <si>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</si>
  <si>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</si>
  <si>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</si>
  <si>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</si>
  <si>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</si>
  <si>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</si>
  <si>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</si>
  <si>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</si>
  <si>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</si>
  <si>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</si>
  <si>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</si>
  <si>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</si>
  <si>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</si>
  <si>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</si>
  <si>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</si>
  <si>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</si>
  <si>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</si>
  <si>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</si>
  <si>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</si>
  <si>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</si>
  <si>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</si>
  <si>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</si>
  <si>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</si>
  <si>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</si>
  <si>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</si>
  <si>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</si>
  <si>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</si>
  <si>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</si>
  <si>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</si>
  <si>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</si>
  <si>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</si>
  <si>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</si>
  <si>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</si>
  <si>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</si>
  <si>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</si>
  <si>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</si>
  <si>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</si>
  <si>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</si>
  <si>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</si>
  <si>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</si>
  <si>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</si>
  <si>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</si>
  <si>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</si>
  <si>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</si>
  <si>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</si>
  <si>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</si>
  <si>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</si>
  <si>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</si>
  <si>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</si>
  <si>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</si>
  <si>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</si>
  <si>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</si>
  <si>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</si>
  <si>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</si>
  <si>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</si>
  <si>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</si>
  <si>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</si>
  <si>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</si>
  <si>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</si>
  <si>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</si>
  <si>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</si>
  <si>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</si>
  <si>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</si>
  <si>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</si>
  <si>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</si>
  <si>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</si>
  <si>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</si>
  <si>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</si>
  <si>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</si>
  <si>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</si>
  <si>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</si>
  <si>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</si>
  <si>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</si>
  <si>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</si>
  <si>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</si>
  <si>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</si>
  <si>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</si>
  <si>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</si>
  <si>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</si>
  <si>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</si>
  <si>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</si>
  <si>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</si>
  <si>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</si>
  <si>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</si>
  <si>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</si>
  <si>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</si>
  <si>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</si>
  <si>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</si>
  <si>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</si>
  <si>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</si>
  <si>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</si>
  <si>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</si>
  <si>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</si>
  <si>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</si>
  <si>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</si>
  <si>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</si>
  <si>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</si>
  <si>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</si>
  <si>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</si>
  <si>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</si>
  <si>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</si>
  <si>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</si>
  <si>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</si>
  <si>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</si>
  <si>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</si>
  <si>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</si>
  <si>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</si>
  <si>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</si>
  <si>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</si>
  <si>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</si>
  <si>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</si>
  <si>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</si>
  <si>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</si>
  <si>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</si>
  <si>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</si>
  <si>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</si>
  <si>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</si>
  <si>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</si>
  <si>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</si>
  <si>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</si>
  <si>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</si>
  <si>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</si>
  <si>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</si>
  <si>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</si>
  <si>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</si>
  <si>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</si>
  <si>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</si>
  <si>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</si>
  <si>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</si>
  <si>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</si>
  <si>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</si>
  <si>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</si>
  <si>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</si>
  <si>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</si>
  <si>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</si>
  <si>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</si>
  <si>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</si>
  <si>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</si>
  <si>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</si>
  <si>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</si>
  <si>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</si>
  <si>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</si>
  <si>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</si>
  <si>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</si>
  <si>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</si>
  <si>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</si>
  <si>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</si>
  <si>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</si>
  <si>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</si>
  <si>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</si>
  <si>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</si>
  <si>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</si>
  <si>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</si>
  <si>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</si>
  <si>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</si>
  <si>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</si>
  <si>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</si>
  <si>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</si>
  <si>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</si>
  <si>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</si>
  <si>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</si>
  <si>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</si>
  <si>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</si>
  <si>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</si>
  <si>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</si>
  <si>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</si>
  <si>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</si>
  <si>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</si>
  <si>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</si>
  <si>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</si>
  <si>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</si>
  <si>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</si>
  <si>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</si>
  <si>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</si>
  <si>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</si>
  <si>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</si>
  <si>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</si>
  <si>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</si>
  <si>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</si>
  <si>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</si>
  <si>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</si>
  <si>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</si>
  <si>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</si>
  <si>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</si>
  <si>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</si>
  <si>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</si>
  <si>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</si>
  <si>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</si>
  <si>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</si>
  <si>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</si>
  <si>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</si>
  <si>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</si>
  <si>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</si>
  <si>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</si>
  <si>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</si>
  <si>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</si>
  <si>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</si>
  <si>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</si>
  <si>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</si>
  <si>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</si>
  <si>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</si>
  <si>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</si>
  <si>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</si>
  <si>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</si>
  <si>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</si>
  <si>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</si>
  <si>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</si>
  <si>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</si>
  <si>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</si>
  <si>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</si>
  <si>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</si>
  <si>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</si>
  <si>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</si>
  <si>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</si>
  <si>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</si>
  <si>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</si>
  <si>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</si>
  <si>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</si>
  <si>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</si>
  <si>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</si>
  <si>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</si>
  <si>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</si>
  <si>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</si>
  <si>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</si>
  <si>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</si>
  <si>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</si>
  <si>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</si>
  <si>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</si>
  <si>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</si>
  <si>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</si>
  <si>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</si>
  <si>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</si>
  <si>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</si>
  <si>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</si>
  <si>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</si>
  <si>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</si>
  <si>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</si>
  <si>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</si>
  <si>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</si>
  <si>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</si>
  <si>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</si>
  <si>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</si>
  <si>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</si>
  <si>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</si>
  <si>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</si>
  <si>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</si>
  <si>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</si>
  <si>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</si>
  <si>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</si>
  <si>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</si>
  <si>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</si>
  <si>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</si>
  <si>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</si>
  <si>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</si>
  <si>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</si>
  <si>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</si>
  <si>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</si>
  <si>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</si>
  <si>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</si>
  <si>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</si>
  <si>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</si>
  <si>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</si>
  <si>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</si>
  <si>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</si>
  <si>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</si>
  <si>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</si>
  <si>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</si>
  <si>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</si>
  <si>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</si>
  <si>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</si>
  <si>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</si>
  <si>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</si>
  <si>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</si>
  <si>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</si>
  <si>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</si>
  <si>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</si>
  <si>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</si>
  <si>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</si>
  <si>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</si>
  <si>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</si>
  <si>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</si>
  <si>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</si>
  <si>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</si>
  <si>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</si>
  <si>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</si>
  <si>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</si>
  <si>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</si>
  <si>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</si>
  <si>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</si>
  <si>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</si>
  <si>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</si>
  <si>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</si>
  <si>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</si>
  <si>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</si>
  <si>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</si>
  <si>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</si>
  <si>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</si>
  <si>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</si>
  <si>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</si>
  <si>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</si>
  <si>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</si>
  <si>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</si>
  <si>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</si>
  <si>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</si>
  <si>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</si>
  <si>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</si>
  <si>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</si>
  <si>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</si>
  <si>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</si>
  <si>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</si>
  <si>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</si>
  <si>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</si>
  <si>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</si>
  <si>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</si>
  <si>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</si>
  <si>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</si>
  <si>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</si>
  <si>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</si>
  <si>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</si>
  <si>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</si>
  <si>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</si>
  <si>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</si>
  <si>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</si>
  <si>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</si>
  <si>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</si>
  <si>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</si>
  <si>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</si>
  <si>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</si>
  <si>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</si>
  <si>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</si>
  <si>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</si>
  <si>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</si>
  <si>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</si>
  <si>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</si>
  <si>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</si>
  <si>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</si>
  <si>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</si>
  <si>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</si>
  <si>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</si>
  <si>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</si>
  <si>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</si>
  <si>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</si>
  <si>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</si>
  <si>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</si>
  <si>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</si>
  <si>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</si>
  <si>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</si>
  <si>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</si>
  <si>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</si>
  <si>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</si>
  <si>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</si>
  <si>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</si>
  <si>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</si>
  <si>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</si>
  <si>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</si>
  <si>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</si>
  <si>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</si>
  <si>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</si>
  <si>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</si>
  <si>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</si>
  <si>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</si>
  <si>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</si>
  <si>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</si>
  <si>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</si>
  <si>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</si>
  <si>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</si>
  <si>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</si>
  <si>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</si>
  <si>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</si>
  <si>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</si>
  <si>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</si>
  <si>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</si>
  <si>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</si>
  <si>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</si>
  <si>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</si>
  <si>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</si>
  <si>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</si>
  <si>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</si>
  <si>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</si>
  <si>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</si>
  <si>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</si>
  <si>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</si>
  <si>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</si>
  <si>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</si>
  <si>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</si>
  <si>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</si>
  <si>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</si>
  <si>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</si>
  <si>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</si>
  <si>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</si>
  <si>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</si>
  <si>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</si>
  <si>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</si>
  <si>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</si>
  <si>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</si>
  <si>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</si>
  <si>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</si>
  <si>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</si>
  <si>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</si>
  <si>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</si>
  <si>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</si>
  <si>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</si>
  <si>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</si>
  <si>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</si>
  <si>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</si>
  <si>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</si>
  <si>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</si>
  <si>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</si>
  <si>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</si>
  <si>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</si>
  <si>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</si>
  <si>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</si>
  <si>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</si>
  <si>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</si>
  <si>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</si>
  <si>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</si>
  <si>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</si>
  <si>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</si>
  <si>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</si>
  <si>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</si>
  <si>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</si>
  <si>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</si>
  <si>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</si>
  <si>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</si>
  <si>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</si>
  <si>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</si>
  <si>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</si>
  <si>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</si>
  <si>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</si>
  <si>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</si>
  <si>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</si>
  <si>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</si>
  <si>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</si>
  <si>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</si>
  <si>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</si>
  <si>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</si>
  <si>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</si>
  <si>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</si>
  <si>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</si>
  <si>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</si>
  <si>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</si>
  <si>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</si>
  <si>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</si>
  <si>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</si>
  <si>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</si>
  <si>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</si>
  <si>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</si>
  <si>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</si>
  <si>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</si>
  <si>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</si>
  <si>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</si>
  <si>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</si>
  <si>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</si>
  <si>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</si>
  <si>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</si>
  <si>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</si>
  <si>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</si>
  <si>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</si>
  <si>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</si>
  <si>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</si>
  <si>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</si>
  <si>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</si>
  <si>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</si>
  <si>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</si>
  <si>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</si>
  <si>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</si>
  <si>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</si>
  <si>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</si>
  <si>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</si>
  <si>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</si>
  <si>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</si>
  <si>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</si>
  <si>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</si>
  <si>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</si>
  <si>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</si>
  <si>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</si>
  <si>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</si>
  <si>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</si>
  <si>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</si>
  <si>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</si>
  <si>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</si>
  <si>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</si>
  <si>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</si>
  <si>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</si>
  <si>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</si>
  <si>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</si>
  <si>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</si>
  <si>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</si>
  <si>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</si>
  <si>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</si>
  <si>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</si>
  <si>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</si>
  <si>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</si>
  <si>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</si>
  <si>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</si>
  <si>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</si>
  <si>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</si>
  <si>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</si>
  <si>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</si>
  <si>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</si>
  <si>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</si>
  <si>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</si>
  <si>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</si>
  <si>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</si>
  <si>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</si>
  <si>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</si>
  <si>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</si>
  <si>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</si>
  <si>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</si>
  <si>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</si>
  <si>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</si>
  <si>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</si>
  <si>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</si>
  <si>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</si>
  <si>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</si>
  <si>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</si>
  <si>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</si>
  <si>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</si>
  <si>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</si>
  <si>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</si>
  <si>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</si>
  <si>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</si>
  <si>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</si>
  <si>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</si>
  <si>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</si>
  <si>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</si>
  <si>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</si>
  <si>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</si>
  <si>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</si>
  <si>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</si>
  <si>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</si>
  <si>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</si>
  <si>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</si>
  <si>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</si>
  <si>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</si>
  <si>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</si>
  <si>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</si>
  <si>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</si>
  <si>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</si>
  <si>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</si>
  <si>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</si>
  <si>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</si>
  <si>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</si>
  <si>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</si>
  <si>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</si>
  <si>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</si>
  <si>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</si>
  <si>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</si>
  <si>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</si>
  <si>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</si>
  <si>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</si>
  <si>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</si>
  <si>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</si>
  <si>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</si>
  <si>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</si>
  <si>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</si>
  <si>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</si>
  <si>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</si>
  <si>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</si>
  <si>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</si>
  <si>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</si>
  <si>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</si>
  <si>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</si>
  <si>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</si>
  <si>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</si>
  <si>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</si>
  <si>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</si>
  <si>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</si>
  <si>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</si>
  <si>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</si>
  <si>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</si>
  <si>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</si>
  <si>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</si>
  <si>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</si>
  <si>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</si>
  <si>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</si>
  <si>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</si>
  <si>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</si>
  <si>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</si>
  <si>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</si>
  <si>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</si>
  <si>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</si>
  <si>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</si>
  <si>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</si>
  <si>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</si>
  <si>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</si>
  <si>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</si>
  <si>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</si>
  <si>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</si>
  <si>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</si>
  <si>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</si>
  <si>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</si>
  <si>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</si>
  <si>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</si>
  <si>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</si>
  <si>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</si>
  <si>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</si>
  <si>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</si>
  <si>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</si>
  <si>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</si>
  <si>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</si>
  <si>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</si>
  <si>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</si>
  <si>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</si>
  <si>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</si>
  <si>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</si>
  <si>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</si>
  <si>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</si>
  <si>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</si>
  <si>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</si>
  <si>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</si>
  <si>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</si>
  <si>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</si>
  <si>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</si>
  <si>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</si>
  <si>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</si>
  <si>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</si>
  <si>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</si>
  <si>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</si>
  <si>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</si>
  <si>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</si>
  <si>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</si>
  <si>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</si>
  <si>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</si>
  <si>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</si>
  <si>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</si>
  <si>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</si>
  <si>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</si>
  <si>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</si>
  <si>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</si>
  <si>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</si>
  <si>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</si>
  <si>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</si>
  <si>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</si>
  <si>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</si>
  <si>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</si>
  <si>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</si>
  <si>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</si>
  <si>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</si>
  <si>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</si>
  <si>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</si>
  <si>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</si>
  <si>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</si>
  <si>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</si>
  <si>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</si>
  <si>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</si>
  <si>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</si>
  <si>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</si>
  <si>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</si>
  <si>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</si>
  <si>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</si>
  <si>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</si>
  <si>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</si>
  <si>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</si>
  <si>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</si>
  <si>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</si>
  <si>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</si>
  <si>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</si>
  <si>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</si>
  <si>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</si>
  <si>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</si>
  <si>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</si>
  <si>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</si>
  <si>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</si>
  <si>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</si>
  <si>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</si>
  <si>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</si>
  <si>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</si>
  <si>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</si>
  <si>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</si>
  <si>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</si>
  <si>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</si>
  <si>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</si>
  <si>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</si>
  <si>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</si>
  <si>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</si>
  <si>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</si>
  <si>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</si>
  <si>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</si>
  <si>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</si>
  <si>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</si>
  <si>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</si>
  <si>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</si>
  <si>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</si>
  <si>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</si>
  <si>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</si>
  <si>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</si>
  <si>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</si>
  <si>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</si>
  <si>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</si>
  <si>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</si>
  <si>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</si>
  <si>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</si>
  <si>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</si>
  <si>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</si>
  <si>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</si>
  <si>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</si>
  <si>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</si>
  <si>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</si>
  <si>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</si>
  <si>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</si>
  <si>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</si>
  <si>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</si>
  <si>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</si>
  <si>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</si>
  <si>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</si>
  <si>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</si>
  <si>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</si>
  <si>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</si>
  <si>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</si>
  <si>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</si>
  <si>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</si>
  <si>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</si>
  <si>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</si>
  <si>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</si>
  <si>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</si>
  <si>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</si>
  <si>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</si>
  <si>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</si>
  <si>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</si>
  <si>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</si>
  <si>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</si>
  <si>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</si>
  <si>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</si>
  <si>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</si>
  <si>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</si>
  <si>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</si>
  <si>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</si>
  <si>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</si>
  <si>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</si>
  <si>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</si>
  <si>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</si>
  <si>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</si>
  <si>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</si>
  <si>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</si>
  <si>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</si>
  <si>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</si>
  <si>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</si>
  <si>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</si>
  <si>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</si>
  <si>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</si>
  <si>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</si>
  <si>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</si>
  <si>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</si>
  <si>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</si>
  <si>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</si>
  <si>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</si>
  <si>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</si>
  <si>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</si>
  <si>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</si>
  <si>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</si>
  <si>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</si>
  <si>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</si>
  <si>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</si>
  <si>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</si>
  <si>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</si>
  <si>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</si>
  <si>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</si>
  <si>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</si>
  <si>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</si>
  <si>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</si>
  <si>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</si>
  <si>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</si>
  <si>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</si>
  <si>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</si>
  <si>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</si>
  <si>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</si>
  <si>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</si>
  <si>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</si>
  <si>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</si>
  <si>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</si>
  <si>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</si>
  <si>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</si>
  <si>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</si>
  <si>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</si>
  <si>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</si>
  <si>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</si>
  <si>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</si>
  <si>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</si>
  <si>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</si>
  <si>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</si>
  <si>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</si>
  <si>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</si>
  <si>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</si>
  <si>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</si>
  <si>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</si>
  <si>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</si>
  <si>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</si>
  <si>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</si>
  <si>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</si>
  <si>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</si>
  <si>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</si>
  <si>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</si>
  <si>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</si>
  <si>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</si>
  <si>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</si>
  <si>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</si>
  <si>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</si>
  <si>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</si>
  <si>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</si>
  <si>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</si>
  <si>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</si>
  <si>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</si>
  <si>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</si>
  <si>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</si>
  <si>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</si>
  <si>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</si>
  <si>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</si>
  <si>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</si>
  <si>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</si>
  <si>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</si>
  <si>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</si>
  <si>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</si>
  <si>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</si>
  <si>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</si>
  <si>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</si>
  <si>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</si>
  <si>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</si>
  <si>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</si>
  <si>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</si>
  <si>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</si>
  <si>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</si>
  <si>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</si>
  <si>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</si>
  <si>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</si>
  <si>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</si>
  <si>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</si>
  <si>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</si>
  <si>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</si>
  <si>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</si>
  <si>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</si>
  <si>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</si>
  <si>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</si>
  <si>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</si>
  <si>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</si>
  <si>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</si>
  <si>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</si>
  <si>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</si>
  <si>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</si>
  <si>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</si>
  <si>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</si>
  <si>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</si>
  <si>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</si>
  <si>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</si>
  <si>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</si>
  <si>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</si>
  <si>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</si>
  <si>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</si>
  <si>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</si>
  <si>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</si>
  <si>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</si>
  <si>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</si>
  <si>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</si>
  <si>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</si>
  <si>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</si>
  <si>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</si>
  <si>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</si>
  <si>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</si>
  <si>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</si>
  <si>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</si>
  <si>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</si>
  <si>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</si>
  <si>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</si>
  <si>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</si>
  <si>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</si>
  <si>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</si>
  <si>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</si>
  <si>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</si>
  <si>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</si>
  <si>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</si>
  <si>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</si>
  <si>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</si>
  <si>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</si>
  <si>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</si>
  <si>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</si>
  <si>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</si>
  <si>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</si>
  <si>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</si>
  <si>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</si>
  <si>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</si>
  <si>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</si>
  <si>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</si>
  <si>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</si>
  <si>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</si>
  <si>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</si>
  <si>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</si>
  <si>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</si>
  <si>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</si>
  <si>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</si>
  <si>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</si>
  <si>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</si>
  <si>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</si>
  <si>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</si>
  <si>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</si>
  <si>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</si>
  <si>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</si>
  <si>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</si>
  <si>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</si>
  <si>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</si>
  <si>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</si>
  <si>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</si>
  <si>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</si>
  <si>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</si>
  <si>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</si>
  <si>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</si>
  <si>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</si>
  <si>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</si>
  <si>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</si>
  <si>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</si>
  <si>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</si>
  <si>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</si>
  <si>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</si>
  <si>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</si>
  <si>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</si>
  <si>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</si>
  <si>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</si>
  <si>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</si>
  <si>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</si>
  <si>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</si>
  <si>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</si>
  <si>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</si>
  <si>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</si>
  <si>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</si>
  <si>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</si>
  <si>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</si>
  <si>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</si>
  <si>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</si>
  <si>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</si>
  <si>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</si>
  <si>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</si>
  <si>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</si>
  <si>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</si>
  <si>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</si>
  <si>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</si>
  <si>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</si>
  <si>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</si>
  <si>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</si>
  <si>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</si>
  <si>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</si>
  <si>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</si>
  <si>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</si>
  <si>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</si>
  <si>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</si>
  <si>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</si>
  <si>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</si>
  <si>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</si>
  <si>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</si>
  <si>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</si>
  <si>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</si>
  <si>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</si>
  <si>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</si>
  <si>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</si>
  <si>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</si>
  <si>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</si>
  <si>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</si>
  <si>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</si>
  <si>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</si>
  <si>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</si>
  <si>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</si>
  <si>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</si>
  <si>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</si>
  <si>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</si>
  <si>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</si>
  <si>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</si>
  <si>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</si>
  <si>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</si>
  <si>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</si>
  <si>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</si>
  <si>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</si>
  <si>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</si>
  <si>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</si>
  <si>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</si>
  <si>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</si>
  <si>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</si>
  <si>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</si>
  <si>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</si>
  <si>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</si>
  <si>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</si>
  <si>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</si>
  <si>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</si>
  <si>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</si>
  <si>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</si>
  <si>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</si>
  <si>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</si>
  <si>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</si>
  <si>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</si>
  <si>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</si>
  <si>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</si>
  <si>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</si>
  <si>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</si>
  <si>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</si>
  <si>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</si>
  <si>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</si>
  <si>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</si>
  <si>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</si>
  <si>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</si>
  <si>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</si>
  <si>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</si>
  <si>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</si>
  <si>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</si>
  <si>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</si>
  <si>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</si>
  <si>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</si>
  <si>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</si>
  <si>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</si>
  <si>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</si>
  <si>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</si>
  <si>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</si>
  <si>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</si>
  <si>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</si>
  <si>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</si>
  <si>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</si>
  <si>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</si>
  <si>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</si>
  <si>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</si>
  <si>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</si>
  <si>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</si>
  <si>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</si>
  <si>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</si>
  <si>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</si>
  <si>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</si>
  <si>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</si>
  <si>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</si>
  <si>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</si>
  <si>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</si>
  <si>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</si>
  <si>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</si>
  <si>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</si>
  <si>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</si>
  <si>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</si>
  <si>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</si>
  <si>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</si>
  <si>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</si>
  <si>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</si>
  <si>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</si>
  <si>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</si>
  <si>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</si>
  <si>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</si>
  <si>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</si>
  <si>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</si>
  <si>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</si>
  <si>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</si>
  <si>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</si>
  <si>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</si>
  <si>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</si>
  <si>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</si>
  <si>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</si>
  <si>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</si>
  <si>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</si>
  <si>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</si>
  <si>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</si>
  <si>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</si>
  <si>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</si>
  <si>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</si>
  <si>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</si>
  <si>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</si>
  <si>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</si>
  <si>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</si>
  <si>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</si>
  <si>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</si>
  <si>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</si>
  <si>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</si>
  <si>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</si>
  <si>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</si>
  <si>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</si>
  <si>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</si>
  <si>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</si>
  <si>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</si>
  <si>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</si>
  <si>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</si>
  <si>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</si>
  <si>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</si>
  <si>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</si>
  <si>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</si>
  <si>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</si>
  <si>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</si>
  <si>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</si>
  <si>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</si>
  <si>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</si>
  <si>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</si>
  <si>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</si>
  <si>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</si>
  <si>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</si>
  <si>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</si>
  <si>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</si>
  <si>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</si>
  <si>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</si>
  <si>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</si>
  <si>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</si>
  <si>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</si>
  <si>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</si>
  <si>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</si>
  <si>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</si>
  <si>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</si>
  <si>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</si>
  <si>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</si>
  <si>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</si>
  <si>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</si>
  <si>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</si>
  <si>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</si>
  <si>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</si>
  <si>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</si>
  <si>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</si>
  <si>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</si>
  <si>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</si>
  <si>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</si>
  <si>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</si>
  <si>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</si>
  <si>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</si>
  <si>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</si>
  <si>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</si>
  <si>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</si>
  <si>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</si>
  <si>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</si>
  <si>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</si>
  <si>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</si>
  <si>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</si>
  <si>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</si>
  <si>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</si>
  <si>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</si>
  <si>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</si>
  <si>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</si>
  <si>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</si>
  <si>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</si>
  <si>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</si>
  <si>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</si>
  <si>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</si>
  <si>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</si>
  <si>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</si>
  <si>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</si>
  <si>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</si>
  <si>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</si>
  <si>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</si>
  <si>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</si>
  <si>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</si>
  <si>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</si>
  <si>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</si>
  <si>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</si>
  <si>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</si>
  <si>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</si>
  <si>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</si>
  <si>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</si>
  <si>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</si>
  <si>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</si>
  <si>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</si>
  <si>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</si>
  <si>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</si>
  <si>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</si>
  <si>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</si>
  <si>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</si>
  <si>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</si>
  <si>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</si>
  <si>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</si>
  <si>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</si>
  <si>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</si>
  <si>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</si>
  <si>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</si>
  <si>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</si>
  <si>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</si>
  <si>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</si>
  <si>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</si>
  <si>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</si>
  <si>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</si>
  <si>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</si>
  <si>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</si>
  <si>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</si>
  <si>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</si>
  <si>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</si>
  <si>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</si>
  <si>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</si>
  <si>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</si>
  <si>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</si>
  <si>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</si>
  <si>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</si>
  <si>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</si>
  <si>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</si>
  <si>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</si>
  <si>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</si>
  <si>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</si>
  <si>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</si>
  <si>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</si>
  <si>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</si>
  <si>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</si>
  <si>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</si>
  <si>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</si>
  <si>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</si>
  <si>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</si>
  <si>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</si>
  <si>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</si>
  <si>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</si>
  <si>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</si>
  <si>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</si>
  <si>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</si>
  <si>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</si>
  <si>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</si>
  <si>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</si>
  <si>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</si>
  <si>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</si>
  <si>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</si>
  <si>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</si>
  <si>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</si>
  <si>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</si>
  <si>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</si>
  <si>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</si>
  <si>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</si>
  <si>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</si>
  <si>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</si>
  <si>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</si>
  <si>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</si>
  <si>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</si>
  <si>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</si>
  <si>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</si>
  <si>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</si>
  <si>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</si>
  <si>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</si>
  <si>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</si>
  <si>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</si>
  <si>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</si>
  <si>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</si>
  <si>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</si>
  <si>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</si>
  <si>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</si>
  <si>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</si>
  <si>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</si>
  <si>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</si>
  <si>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</si>
  <si>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</si>
  <si>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</si>
  <si>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</si>
  <si>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</si>
  <si>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</si>
  <si>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</si>
  <si>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</si>
  <si>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</si>
  <si>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</si>
  <si>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</si>
  <si>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</si>
  <si>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</si>
  <si>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</si>
  <si>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</si>
  <si>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</si>
  <si>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</si>
  <si>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</si>
  <si>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</si>
  <si>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</si>
  <si>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</si>
  <si>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</si>
  <si>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</si>
  <si>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</si>
  <si>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</si>
  <si>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</si>
  <si>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</si>
  <si>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</si>
  <si>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</si>
  <si>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</si>
  <si>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</si>
  <si>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</si>
  <si>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</si>
  <si>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</si>
  <si>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</si>
  <si>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</si>
  <si>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</si>
  <si>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JOSE ALEJANDRO GONZALEZ PERTUZ</t>
  </si>
  <si>
    <t>3014514436</t>
  </si>
  <si>
    <t>134</t>
  </si>
  <si>
    <t>Brindar atención a la primera infancia, niños y niñas menores de 5 años, de familias con vulnerabilidad economicas, social, cultural, nutricional y psicoafectiva a través de los hogares comunitarios de bienestar modalidad 0 - 5 años en las siguientes formas de atención tradicional familiares prioritariamente en situación de desplazamiento; y en la modalidad FAMI, apoyar a las familias en desarrollo con mujeres gestantes madres lactantes y niños y niñas menores de dos años que se encuentran en vulnerabilidad psicoafectiva, nutricional, económica y social, prioritariamente en situación de desplazamiento para atender 1208 cupos.</t>
  </si>
  <si>
    <t>77</t>
  </si>
  <si>
    <t>Brindar atención a la primera infancia, niños y niñas menores de 5 años, de familias con vulnerabilidad economicas, social, cultural, nutricional y psicoafectiva a través de los hogares comunitarios de bienestar modalidad 0 - 5 años en las siguientes formas de atención tradicional familiares prioritariamente en situación de desplazamiento; y en la modalidad FAMI, apoyar a las familias en desarrollo con mujeres gestantes madres lactantes y niños y niñas menores de dos años que se encuentran en vulnerabilidad psicoafectiva, nutricional, económica y social, prioritariamente en situación de desplazamiento.</t>
  </si>
  <si>
    <t>209</t>
  </si>
  <si>
    <t>282</t>
  </si>
  <si>
    <t>Brindar atención a la primera infancia en los Centros de Desarrollo Infantil en el marco de la estrategia de Cero a Siempre en el Departamento del Magdalena en el Municipio de El Retén del Centro Zonal Fundación para Atender 128 cupos</t>
  </si>
  <si>
    <t>Brindar atención a la primera infancia en los Centros de Desarrollo Infantil en el marco de la estrategia de Cero a Siempre en el Departamento del Magdalena en el Municipio de Algarrobo del Centro Zonal Fundación para Atender 190 cupos</t>
  </si>
  <si>
    <t>477</t>
  </si>
  <si>
    <t>175</t>
  </si>
  <si>
    <t>Atención a niños y niñas en atención a la política de estado para el desarrollo integral a la primera infancia de cero a siempre de conformidad con las directrices, lineamientos y parametros establecidos por el ICBF para el servicio de HOGARES COMUNITARIOS DE BIENESTARES FAMILIARES</t>
  </si>
  <si>
    <t>Prestar el servicio de atención a niños y niñas menores de 5 años o hasta su ingreso al grado transición con el fin de promover el desarrollo integral de la primera infancia con calidad de conformidad con el lineamiento, los manuales operativos y las directrices establecidas por el ICBF en el marco de la politica de estado para el desarrollo intregral de la primera infancia "DE CERO A SIEMPRE" en los servicios desarrollo infantil en medio familiar y centros de desarrollo infantil</t>
  </si>
  <si>
    <t>136</t>
  </si>
  <si>
    <t>Atender a la primera infancia en el marco de la estrategia "DE CERO A SIEMPRE" específicamente a los niños y niñas menores de 5 años de familias en situación de vulnerabilidad, de conformidad con las directrices y lineamientos y parámetros establcidos por el ICBF asi como regular las relaciones entre las partes derivadas de la entrega de aportes de lCBF a la entidad administradora de servicios en la modalidad de hogares comunitarios de bienestar en las siguientes formas de atención: Familiares y en la Modalidad FAMI.</t>
  </si>
  <si>
    <t>142</t>
  </si>
  <si>
    <t>Atender a la primera infancia en el marco de la estrategia "DE CERO A SIEMPRE" específicamente a los niños y niñas menores de 5 años de familias en situación de vulnerabilidad, de conformidad con las directrices y lineamientos y parámetros establcidos por el ICBF asi como regular las relaciones entre las partes derivadas de la entrega de aportes de lCBF a la entidad administradora de servicios en la modalidad de hogares comunitarios de bienestar en las siguientes formas de atención: Modalidad familair</t>
  </si>
  <si>
    <t>149</t>
  </si>
  <si>
    <t>363</t>
  </si>
  <si>
    <t>288</t>
  </si>
  <si>
    <t>Atención a niños y niñas en atención a la política de estado para el desarrollo integral a la primera infancia de cero a siempre de conformidad con las directrices, lineamientos y parametros establecidos por el ICBF para el servicio de CDI INSTITUCIONAL</t>
  </si>
  <si>
    <t>27</t>
  </si>
  <si>
    <t>Brindar atención a la primera infancia en los Centros de Desarrollo Infantil en el marco de la estrategia de Cero a Siempre en el Departamento del Magdalena en el Municipio de Algarrobo del Centro Zonal Fundación para Atender 216 cupos</t>
  </si>
  <si>
    <t>42</t>
  </si>
  <si>
    <t>55</t>
  </si>
  <si>
    <t>327</t>
  </si>
  <si>
    <t>Brindar atención a la primera infancia en los Centros de Desarrollo Infantil en el marco de la estrategia de Cero a Siempre en el Departamento del Magdalena en el Municipio de EL RETEN del Centro Zonal Fundación para Atender 150 cupos</t>
  </si>
  <si>
    <t>94</t>
  </si>
  <si>
    <t>CALLE 8 No. 7 42 ARACATACA - MAGDALENA</t>
  </si>
  <si>
    <t>2021-47-10001228</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</si>
</sst>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7" zoomScale="85" zoomScaleNormal="85" zoomScaleSheetLayoutView="40" zoomScalePageLayoutView="40" workbookViewId="0">
      <selection activeCell="L21" sqref="L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2706</v>
      </c>
      <c r="D15" s="35"/>
      <c r="E15" s="35"/>
      <c r="F15" s="5"/>
      <c r="G15" s="32" t="s">
        <v>1168</v>
      </c>
      <c r="H15" s="103" t="s">
        <v>711</v>
      </c>
      <c r="I15" s="32" t="s">
        <v>2624</v>
      </c>
      <c r="J15" s="108" t="s">
        <v>2626</v>
      </c>
      <c r="L15" s="224" t="s">
        <v>8</v>
      </c>
      <c r="M15" s="224"/>
      <c r="N15" s="128"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900131995</v>
      </c>
      <c r="C20" s="5"/>
      <c r="D20" s="73"/>
      <c r="E20" s="5"/>
      <c r="F20" s="5"/>
      <c r="G20" s="5"/>
      <c r="H20" s="243"/>
      <c r="I20" s="149" t="s">
        <v>711</v>
      </c>
      <c r="J20" s="150" t="s">
        <v>740</v>
      </c>
      <c r="K20" s="151">
        <v>7482355367</v>
      </c>
      <c r="L20" s="152">
        <v>44228</v>
      </c>
      <c r="M20" s="152">
        <v>44561</v>
      </c>
      <c r="N20" s="135">
        <f>+(M20-L20)/30</f>
        <v>11.1</v>
      </c>
      <c r="O20" s="138"/>
      <c r="U20" s="134"/>
      <c r="V20" s="105">
        <f ca="1">NOW()</f>
        <v>44193.436246412035</v>
      </c>
      <c r="W20" s="105">
        <f ca="1">NOW()</f>
        <v>44193.436246412035</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FUNDACION VISIONANDO FUTURO</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2665</v>
      </c>
      <c r="C48" s="112" t="s">
        <v>31</v>
      </c>
      <c r="D48" s="110" t="s">
        <v>2678</v>
      </c>
      <c r="E48" s="145">
        <v>40205</v>
      </c>
      <c r="F48" s="145">
        <v>40543</v>
      </c>
      <c r="G48" s="160">
        <f>IF(AND(E48&lt;&gt;"",F48&lt;&gt;""),((F48-E48)/30),"")</f>
        <v>11.266666666666667</v>
      </c>
      <c r="H48" s="122" t="s">
        <v>2679</v>
      </c>
      <c r="I48" s="113" t="s">
        <v>711</v>
      </c>
      <c r="J48" s="113" t="s">
        <v>715</v>
      </c>
      <c r="K48" s="123">
        <v>639888586</v>
      </c>
      <c r="L48" s="115" t="s">
        <v>1148</v>
      </c>
      <c r="M48" s="117"/>
      <c r="N48" s="115" t="s">
        <v>27</v>
      </c>
      <c r="O48" s="115" t="s">
        <v>26</v>
      </c>
      <c r="P48" s="78"/>
    </row>
    <row r="49" spans="1:16" s="6" customFormat="1" ht="24.75" customHeight="1" x14ac:dyDescent="0.25">
      <c r="A49" s="143">
        <v>2</v>
      </c>
      <c r="B49" s="122" t="s">
        <v>2665</v>
      </c>
      <c r="C49" s="112" t="s">
        <v>31</v>
      </c>
      <c r="D49" s="110" t="s">
        <v>2680</v>
      </c>
      <c r="E49" s="145">
        <v>40557</v>
      </c>
      <c r="F49" s="145">
        <v>40908</v>
      </c>
      <c r="G49" s="160">
        <f t="shared" ref="G49:G50" si="2">IF(AND(E49&lt;&gt;"",F49&lt;&gt;""),((F49-E49)/30),"")</f>
        <v>11.7</v>
      </c>
      <c r="H49" s="122" t="s">
        <v>2681</v>
      </c>
      <c r="I49" s="113" t="s">
        <v>711</v>
      </c>
      <c r="J49" s="113" t="s">
        <v>715</v>
      </c>
      <c r="K49" s="116">
        <v>1017459324</v>
      </c>
      <c r="L49" s="115" t="s">
        <v>1148</v>
      </c>
      <c r="M49" s="117"/>
      <c r="N49" s="115" t="s">
        <v>27</v>
      </c>
      <c r="O49" s="115" t="s">
        <v>26</v>
      </c>
      <c r="P49" s="78"/>
    </row>
    <row r="50" spans="1:16" s="6" customFormat="1" ht="24.75" customHeight="1" x14ac:dyDescent="0.25">
      <c r="A50" s="143">
        <v>3</v>
      </c>
      <c r="B50" s="122" t="s">
        <v>2665</v>
      </c>
      <c r="C50" s="112" t="s">
        <v>31</v>
      </c>
      <c r="D50" s="110" t="s">
        <v>2682</v>
      </c>
      <c r="E50" s="145">
        <v>41088</v>
      </c>
      <c r="F50" s="145">
        <v>41273</v>
      </c>
      <c r="G50" s="160">
        <f t="shared" si="2"/>
        <v>6.166666666666667</v>
      </c>
      <c r="H50" s="119" t="s">
        <v>2685</v>
      </c>
      <c r="I50" s="113" t="s">
        <v>711</v>
      </c>
      <c r="J50" s="113" t="s">
        <v>714</v>
      </c>
      <c r="K50" s="116">
        <v>172523520</v>
      </c>
      <c r="L50" s="115" t="s">
        <v>1148</v>
      </c>
      <c r="M50" s="117"/>
      <c r="N50" s="115" t="s">
        <v>27</v>
      </c>
      <c r="O50" s="115" t="s">
        <v>26</v>
      </c>
      <c r="P50" s="78"/>
    </row>
    <row r="51" spans="1:16" s="6" customFormat="1" ht="24.75" customHeight="1" outlineLevel="1" x14ac:dyDescent="0.25">
      <c r="A51" s="143">
        <v>4</v>
      </c>
      <c r="B51" s="122" t="s">
        <v>2665</v>
      </c>
      <c r="C51" s="112" t="s">
        <v>31</v>
      </c>
      <c r="D51" s="110" t="s">
        <v>2683</v>
      </c>
      <c r="E51" s="145">
        <v>41214</v>
      </c>
      <c r="F51" s="145">
        <v>41274</v>
      </c>
      <c r="G51" s="160">
        <f t="shared" ref="G51:G107" si="3">IF(AND(E51&lt;&gt;"",F51&lt;&gt;""),((F51-E51)/30),"")</f>
        <v>2</v>
      </c>
      <c r="H51" s="119" t="s">
        <v>2684</v>
      </c>
      <c r="I51" s="113" t="s">
        <v>711</v>
      </c>
      <c r="J51" s="113" t="s">
        <v>722</v>
      </c>
      <c r="K51" s="116">
        <v>40419778</v>
      </c>
      <c r="L51" s="115" t="s">
        <v>1148</v>
      </c>
      <c r="M51" s="117">
        <v>0.02</v>
      </c>
      <c r="N51" s="115" t="s">
        <v>27</v>
      </c>
      <c r="O51" s="115" t="s">
        <v>26</v>
      </c>
      <c r="P51" s="78"/>
    </row>
    <row r="52" spans="1:16" s="7" customFormat="1" ht="24.75" customHeight="1" outlineLevel="1" x14ac:dyDescent="0.25">
      <c r="A52" s="144">
        <v>5</v>
      </c>
      <c r="B52" s="122" t="s">
        <v>2665</v>
      </c>
      <c r="C52" s="112" t="s">
        <v>31</v>
      </c>
      <c r="D52" s="110" t="s">
        <v>2687</v>
      </c>
      <c r="E52" s="145">
        <v>43307</v>
      </c>
      <c r="F52" s="145">
        <v>43449</v>
      </c>
      <c r="G52" s="160">
        <f t="shared" si="3"/>
        <v>4.7333333333333334</v>
      </c>
      <c r="H52" s="119" t="s">
        <v>2688</v>
      </c>
      <c r="I52" s="113" t="s">
        <v>711</v>
      </c>
      <c r="J52" s="113" t="s">
        <v>715</v>
      </c>
      <c r="K52" s="116">
        <v>813144604</v>
      </c>
      <c r="L52" s="115" t="s">
        <v>1148</v>
      </c>
      <c r="M52" s="117">
        <v>0.02</v>
      </c>
      <c r="N52" s="115" t="s">
        <v>27</v>
      </c>
      <c r="O52" s="115" t="s">
        <v>26</v>
      </c>
      <c r="P52" s="79"/>
    </row>
    <row r="53" spans="1:16" s="7" customFormat="1" ht="24.75" customHeight="1" outlineLevel="1" x14ac:dyDescent="0.25">
      <c r="A53" s="144">
        <v>6</v>
      </c>
      <c r="B53" s="122" t="s">
        <v>2665</v>
      </c>
      <c r="C53" s="112" t="s">
        <v>31</v>
      </c>
      <c r="D53" s="110" t="s">
        <v>2686</v>
      </c>
      <c r="E53" s="145">
        <v>42719</v>
      </c>
      <c r="F53" s="145">
        <v>43084</v>
      </c>
      <c r="G53" s="160">
        <f t="shared" si="3"/>
        <v>12.166666666666666</v>
      </c>
      <c r="H53" s="119" t="s">
        <v>2689</v>
      </c>
      <c r="I53" s="113" t="s">
        <v>711</v>
      </c>
      <c r="J53" s="113" t="s">
        <v>722</v>
      </c>
      <c r="K53" s="116">
        <v>1956246660</v>
      </c>
      <c r="L53" s="115" t="s">
        <v>1148</v>
      </c>
      <c r="M53" s="117">
        <v>0.02</v>
      </c>
      <c r="N53" s="115" t="s">
        <v>27</v>
      </c>
      <c r="O53" s="115" t="s">
        <v>26</v>
      </c>
      <c r="P53" s="79"/>
    </row>
    <row r="54" spans="1:16" s="7" customFormat="1" ht="24.75" customHeight="1" outlineLevel="1" x14ac:dyDescent="0.25">
      <c r="A54" s="144">
        <v>7</v>
      </c>
      <c r="B54" s="122" t="s">
        <v>2665</v>
      </c>
      <c r="C54" s="112" t="s">
        <v>31</v>
      </c>
      <c r="D54" s="110" t="s">
        <v>2690</v>
      </c>
      <c r="E54" s="145">
        <v>41660</v>
      </c>
      <c r="F54" s="145">
        <v>42034</v>
      </c>
      <c r="G54" s="160">
        <f t="shared" si="3"/>
        <v>12.466666666666667</v>
      </c>
      <c r="H54" s="114" t="s">
        <v>2691</v>
      </c>
      <c r="I54" s="113" t="s">
        <v>711</v>
      </c>
      <c r="J54" s="113" t="s">
        <v>722</v>
      </c>
      <c r="K54" s="118">
        <v>2610365468</v>
      </c>
      <c r="L54" s="115" t="s">
        <v>1148</v>
      </c>
      <c r="M54" s="117"/>
      <c r="N54" s="115" t="s">
        <v>27</v>
      </c>
      <c r="O54" s="115" t="s">
        <v>26</v>
      </c>
      <c r="P54" s="79"/>
    </row>
    <row r="55" spans="1:16" s="7" customFormat="1" ht="24.75" customHeight="1" outlineLevel="1" x14ac:dyDescent="0.25">
      <c r="A55" s="144">
        <v>8</v>
      </c>
      <c r="B55" s="122" t="s">
        <v>2665</v>
      </c>
      <c r="C55" s="112" t="s">
        <v>31</v>
      </c>
      <c r="D55" s="110" t="s">
        <v>2692</v>
      </c>
      <c r="E55" s="145">
        <v>42398</v>
      </c>
      <c r="F55" s="145">
        <v>42674</v>
      </c>
      <c r="G55" s="160">
        <f t="shared" si="3"/>
        <v>9.1999999999999993</v>
      </c>
      <c r="H55" s="122" t="s">
        <v>2693</v>
      </c>
      <c r="I55" s="113" t="s">
        <v>711</v>
      </c>
      <c r="J55" s="113" t="s">
        <v>722</v>
      </c>
      <c r="K55" s="118">
        <v>1467552520</v>
      </c>
      <c r="L55" s="115" t="s">
        <v>1148</v>
      </c>
      <c r="M55" s="117">
        <v>0.02</v>
      </c>
      <c r="N55" s="115" t="s">
        <v>27</v>
      </c>
      <c r="O55" s="115" t="s">
        <v>26</v>
      </c>
      <c r="P55" s="79"/>
    </row>
    <row r="56" spans="1:16" s="7" customFormat="1" ht="24.75" customHeight="1" outlineLevel="1" x14ac:dyDescent="0.25">
      <c r="A56" s="144">
        <v>9</v>
      </c>
      <c r="B56" s="122" t="s">
        <v>2665</v>
      </c>
      <c r="C56" s="112" t="s">
        <v>31</v>
      </c>
      <c r="D56" s="110" t="s">
        <v>2694</v>
      </c>
      <c r="E56" s="145">
        <v>42399</v>
      </c>
      <c r="F56" s="145">
        <v>42671</v>
      </c>
      <c r="G56" s="160">
        <f t="shared" si="3"/>
        <v>9.0666666666666664</v>
      </c>
      <c r="H56" s="122" t="s">
        <v>2693</v>
      </c>
      <c r="I56" s="113" t="s">
        <v>711</v>
      </c>
      <c r="J56" s="113" t="s">
        <v>723</v>
      </c>
      <c r="K56" s="118">
        <v>1453292799</v>
      </c>
      <c r="L56" s="115" t="s">
        <v>1148</v>
      </c>
      <c r="M56" s="117">
        <v>0.02</v>
      </c>
      <c r="N56" s="115" t="s">
        <v>27</v>
      </c>
      <c r="O56" s="115" t="s">
        <v>26</v>
      </c>
      <c r="P56" s="79"/>
    </row>
    <row r="57" spans="1:16" s="7" customFormat="1" ht="24.75" customHeight="1" outlineLevel="1" x14ac:dyDescent="0.25">
      <c r="A57" s="144">
        <v>10</v>
      </c>
      <c r="B57" s="122" t="s">
        <v>2665</v>
      </c>
      <c r="C57" s="65" t="s">
        <v>31</v>
      </c>
      <c r="D57" s="63" t="s">
        <v>2687</v>
      </c>
      <c r="E57" s="145">
        <v>43307</v>
      </c>
      <c r="F57" s="145">
        <v>43449</v>
      </c>
      <c r="G57" s="160">
        <f t="shared" si="3"/>
        <v>4.7333333333333334</v>
      </c>
      <c r="H57" s="119" t="s">
        <v>2688</v>
      </c>
      <c r="I57" s="63" t="s">
        <v>711</v>
      </c>
      <c r="J57" s="63" t="s">
        <v>715</v>
      </c>
      <c r="K57" s="66">
        <v>813144604</v>
      </c>
      <c r="L57" s="65" t="s">
        <v>1148</v>
      </c>
      <c r="M57" s="67"/>
      <c r="N57" s="65" t="s">
        <v>27</v>
      </c>
      <c r="O57" s="65" t="s">
        <v>26</v>
      </c>
      <c r="P57" s="79"/>
    </row>
    <row r="58" spans="1:16" s="7" customFormat="1" ht="24.75" customHeight="1" outlineLevel="1" x14ac:dyDescent="0.25">
      <c r="A58" s="144">
        <v>11</v>
      </c>
      <c r="B58" s="122" t="s">
        <v>2665</v>
      </c>
      <c r="C58" s="65" t="s">
        <v>31</v>
      </c>
      <c r="D58" s="63" t="s">
        <v>2695</v>
      </c>
      <c r="E58" s="145">
        <v>42675</v>
      </c>
      <c r="F58" s="145">
        <v>43312</v>
      </c>
      <c r="G58" s="160">
        <f t="shared" si="3"/>
        <v>21.233333333333334</v>
      </c>
      <c r="H58" s="119" t="s">
        <v>2697</v>
      </c>
      <c r="I58" s="63" t="s">
        <v>711</v>
      </c>
      <c r="J58" s="63" t="s">
        <v>722</v>
      </c>
      <c r="K58" s="66">
        <v>3239231750</v>
      </c>
      <c r="L58" s="65" t="s">
        <v>1148</v>
      </c>
      <c r="M58" s="67">
        <v>0.02</v>
      </c>
      <c r="N58" s="65" t="s">
        <v>27</v>
      </c>
      <c r="O58" s="65" t="s">
        <v>26</v>
      </c>
      <c r="P58" s="79"/>
    </row>
    <row r="59" spans="1:16" s="7" customFormat="1" ht="24.75" customHeight="1" outlineLevel="1" x14ac:dyDescent="0.25">
      <c r="A59" s="144">
        <v>12</v>
      </c>
      <c r="B59" s="122" t="s">
        <v>2665</v>
      </c>
      <c r="C59" s="65" t="s">
        <v>31</v>
      </c>
      <c r="D59" s="63" t="s">
        <v>2696</v>
      </c>
      <c r="E59" s="145">
        <v>42006</v>
      </c>
      <c r="F59" s="145">
        <v>42369</v>
      </c>
      <c r="G59" s="160">
        <f t="shared" si="3"/>
        <v>12.1</v>
      </c>
      <c r="H59" s="119" t="s">
        <v>2697</v>
      </c>
      <c r="I59" s="63" t="s">
        <v>711</v>
      </c>
      <c r="J59" s="63" t="s">
        <v>715</v>
      </c>
      <c r="K59" s="66">
        <v>1896996489</v>
      </c>
      <c r="L59" s="65" t="s">
        <v>1148</v>
      </c>
      <c r="M59" s="67">
        <v>0.02</v>
      </c>
      <c r="N59" s="65" t="s">
        <v>27</v>
      </c>
      <c r="O59" s="65" t="s">
        <v>26</v>
      </c>
      <c r="P59" s="79"/>
    </row>
    <row r="60" spans="1:16" s="7" customFormat="1" ht="24.75" customHeight="1" outlineLevel="1" x14ac:dyDescent="0.25">
      <c r="A60" s="144">
        <v>13</v>
      </c>
      <c r="B60" s="122" t="s">
        <v>2665</v>
      </c>
      <c r="C60" s="65" t="s">
        <v>31</v>
      </c>
      <c r="D60" s="63" t="s">
        <v>2698</v>
      </c>
      <c r="E60" s="145">
        <v>40921</v>
      </c>
      <c r="F60" s="145">
        <v>41273</v>
      </c>
      <c r="G60" s="160">
        <f t="shared" si="3"/>
        <v>11.733333333333333</v>
      </c>
      <c r="H60" s="119" t="s">
        <v>2699</v>
      </c>
      <c r="I60" s="63" t="s">
        <v>711</v>
      </c>
      <c r="J60" s="63" t="s">
        <v>715</v>
      </c>
      <c r="K60" s="66">
        <v>421795810</v>
      </c>
      <c r="L60" s="65" t="s">
        <v>1148</v>
      </c>
      <c r="M60" s="67"/>
      <c r="N60" s="65" t="s">
        <v>27</v>
      </c>
      <c r="O60" s="65" t="s">
        <v>26</v>
      </c>
      <c r="P60" s="79"/>
    </row>
    <row r="61" spans="1:16" s="7" customFormat="1" ht="24.75" customHeight="1" outlineLevel="1" x14ac:dyDescent="0.25">
      <c r="A61" s="144">
        <v>14</v>
      </c>
      <c r="B61" s="122" t="s">
        <v>2665</v>
      </c>
      <c r="C61" s="65" t="s">
        <v>31</v>
      </c>
      <c r="D61" s="63" t="s">
        <v>2700</v>
      </c>
      <c r="E61" s="145">
        <v>40921</v>
      </c>
      <c r="F61" s="145">
        <v>41273</v>
      </c>
      <c r="G61" s="160">
        <f t="shared" si="3"/>
        <v>11.733333333333333</v>
      </c>
      <c r="H61" s="119" t="s">
        <v>2685</v>
      </c>
      <c r="I61" s="63" t="s">
        <v>711</v>
      </c>
      <c r="J61" s="63" t="s">
        <v>715</v>
      </c>
      <c r="K61" s="66">
        <v>1473713745</v>
      </c>
      <c r="L61" s="65" t="s">
        <v>1148</v>
      </c>
      <c r="M61" s="67"/>
      <c r="N61" s="65" t="s">
        <v>27</v>
      </c>
      <c r="O61" s="65" t="s">
        <v>26</v>
      </c>
      <c r="P61" s="79"/>
    </row>
    <row r="62" spans="1:16" s="7" customFormat="1" ht="24.75" customHeight="1" outlineLevel="1" x14ac:dyDescent="0.25">
      <c r="A62" s="144">
        <v>15</v>
      </c>
      <c r="B62" s="122" t="s">
        <v>2665</v>
      </c>
      <c r="C62" s="65" t="s">
        <v>31</v>
      </c>
      <c r="D62" s="63" t="s">
        <v>2701</v>
      </c>
      <c r="E62" s="145">
        <v>41298</v>
      </c>
      <c r="F62" s="145">
        <v>41639</v>
      </c>
      <c r="G62" s="160">
        <f t="shared" si="3"/>
        <v>11.366666666666667</v>
      </c>
      <c r="H62" s="119" t="s">
        <v>2685</v>
      </c>
      <c r="I62" s="63" t="s">
        <v>711</v>
      </c>
      <c r="J62" s="63" t="s">
        <v>722</v>
      </c>
      <c r="K62" s="66">
        <v>2225509539</v>
      </c>
      <c r="L62" s="65" t="s">
        <v>1148</v>
      </c>
      <c r="M62" s="67"/>
      <c r="N62" s="65" t="s">
        <v>27</v>
      </c>
      <c r="O62" s="65" t="s">
        <v>26</v>
      </c>
      <c r="P62" s="79"/>
    </row>
    <row r="63" spans="1:16" s="7" customFormat="1" ht="24.75" customHeight="1" outlineLevel="1" x14ac:dyDescent="0.25">
      <c r="A63" s="144">
        <v>16</v>
      </c>
      <c r="B63" s="122" t="s">
        <v>2665</v>
      </c>
      <c r="C63" s="65" t="s">
        <v>31</v>
      </c>
      <c r="D63" s="63" t="s">
        <v>2702</v>
      </c>
      <c r="E63" s="145">
        <v>41256</v>
      </c>
      <c r="F63" s="145">
        <v>41274</v>
      </c>
      <c r="G63" s="160">
        <f t="shared" si="3"/>
        <v>0.6</v>
      </c>
      <c r="H63" s="119" t="s">
        <v>2703</v>
      </c>
      <c r="I63" s="63" t="s">
        <v>711</v>
      </c>
      <c r="J63" s="63" t="s">
        <v>722</v>
      </c>
      <c r="K63" s="66">
        <v>48325982</v>
      </c>
      <c r="L63" s="65" t="s">
        <v>1148</v>
      </c>
      <c r="M63" s="67">
        <v>0.02</v>
      </c>
      <c r="N63" s="65" t="s">
        <v>27</v>
      </c>
      <c r="O63" s="65" t="s">
        <v>26</v>
      </c>
      <c r="P63" s="79"/>
    </row>
    <row r="64" spans="1:16" s="7" customFormat="1" ht="24.75" customHeight="1" outlineLevel="1" x14ac:dyDescent="0.25">
      <c r="A64" s="144">
        <v>17</v>
      </c>
      <c r="B64" s="122" t="s">
        <v>2665</v>
      </c>
      <c r="C64" s="65" t="s">
        <v>31</v>
      </c>
      <c r="D64" s="63" t="s">
        <v>2690</v>
      </c>
      <c r="E64" s="145">
        <v>41666</v>
      </c>
      <c r="F64" s="145">
        <v>41973</v>
      </c>
      <c r="G64" s="160">
        <f t="shared" si="3"/>
        <v>10.233333333333333</v>
      </c>
      <c r="H64" s="119" t="s">
        <v>2688</v>
      </c>
      <c r="I64" s="63" t="s">
        <v>711</v>
      </c>
      <c r="J64" s="63" t="s">
        <v>715</v>
      </c>
      <c r="K64" s="66">
        <v>2595895661</v>
      </c>
      <c r="L64" s="65" t="s">
        <v>1148</v>
      </c>
      <c r="M64" s="67"/>
      <c r="N64" s="65" t="s">
        <v>27</v>
      </c>
      <c r="O64" s="65" t="s">
        <v>26</v>
      </c>
      <c r="P64" s="79"/>
    </row>
    <row r="65" spans="1:16" s="7" customFormat="1" ht="24.75" customHeight="1" outlineLevel="1" x14ac:dyDescent="0.25">
      <c r="A65" s="144">
        <v>18</v>
      </c>
      <c r="B65" s="122" t="s">
        <v>2665</v>
      </c>
      <c r="C65" s="65" t="s">
        <v>31</v>
      </c>
      <c r="D65" s="63" t="s">
        <v>2704</v>
      </c>
      <c r="E65" s="145">
        <v>42033</v>
      </c>
      <c r="F65" s="145">
        <v>42369</v>
      </c>
      <c r="G65" s="160">
        <f t="shared" si="3"/>
        <v>11.2</v>
      </c>
      <c r="H65" s="119" t="s">
        <v>2703</v>
      </c>
      <c r="I65" s="63" t="s">
        <v>711</v>
      </c>
      <c r="J65" s="63" t="s">
        <v>722</v>
      </c>
      <c r="K65" s="66">
        <v>2767776694</v>
      </c>
      <c r="L65" s="65" t="s">
        <v>1148</v>
      </c>
      <c r="M65" s="67">
        <v>0.02</v>
      </c>
      <c r="N65" s="65" t="s">
        <v>27</v>
      </c>
      <c r="O65" s="65" t="s">
        <v>26</v>
      </c>
      <c r="P65" s="79"/>
    </row>
    <row r="66" spans="1:16" s="7" customFormat="1" ht="24.75" customHeight="1" outlineLevel="1" x14ac:dyDescent="0.25">
      <c r="A66" s="144">
        <v>19</v>
      </c>
      <c r="B66" s="64" t="s">
        <v>2665</v>
      </c>
      <c r="C66" s="65" t="s">
        <v>31</v>
      </c>
      <c r="D66" s="121" t="s">
        <v>2680</v>
      </c>
      <c r="E66" s="145">
        <v>40557</v>
      </c>
      <c r="F66" s="145">
        <v>40908</v>
      </c>
      <c r="G66" s="160">
        <f t="shared" si="3"/>
        <v>11.7</v>
      </c>
      <c r="H66" s="122" t="s">
        <v>2681</v>
      </c>
      <c r="I66" s="121" t="s">
        <v>711</v>
      </c>
      <c r="J66" s="121" t="s">
        <v>722</v>
      </c>
      <c r="K66" s="123">
        <v>1017459324</v>
      </c>
      <c r="L66" s="65" t="s">
        <v>1148</v>
      </c>
      <c r="M66" s="67"/>
      <c r="N66" s="65" t="s">
        <v>27</v>
      </c>
      <c r="O66" s="65" t="s">
        <v>26</v>
      </c>
      <c r="P66" s="79"/>
    </row>
    <row r="67" spans="1:16" s="7" customFormat="1" ht="24.75" customHeight="1" outlineLevel="1" x14ac:dyDescent="0.25">
      <c r="A67" s="144">
        <v>20</v>
      </c>
      <c r="B67" s="64" t="s">
        <v>2665</v>
      </c>
      <c r="C67" s="65" t="s">
        <v>31</v>
      </c>
      <c r="D67" s="121" t="s">
        <v>2687</v>
      </c>
      <c r="E67" s="145">
        <v>43307</v>
      </c>
      <c r="F67" s="145">
        <v>43449</v>
      </c>
      <c r="G67" s="160">
        <f t="shared" si="3"/>
        <v>4.7333333333333334</v>
      </c>
      <c r="H67" s="119" t="s">
        <v>2688</v>
      </c>
      <c r="I67" s="121" t="s">
        <v>711</v>
      </c>
      <c r="J67" s="121" t="s">
        <v>722</v>
      </c>
      <c r="K67" s="123">
        <v>813144604</v>
      </c>
      <c r="L67" s="65" t="s">
        <v>1148</v>
      </c>
      <c r="M67" s="67"/>
      <c r="N67" s="65" t="s">
        <v>27</v>
      </c>
      <c r="O67" s="65" t="s">
        <v>26</v>
      </c>
      <c r="P67" s="79"/>
    </row>
    <row r="68" spans="1:16" s="7" customFormat="1" ht="24.75" customHeight="1" outlineLevel="1" x14ac:dyDescent="0.25">
      <c r="A68" s="144">
        <v>21</v>
      </c>
      <c r="B68" s="64" t="s">
        <v>2665</v>
      </c>
      <c r="C68" s="65" t="s">
        <v>31</v>
      </c>
      <c r="D68" s="121" t="s">
        <v>2690</v>
      </c>
      <c r="E68" s="145">
        <v>41660</v>
      </c>
      <c r="F68" s="145">
        <v>42034</v>
      </c>
      <c r="G68" s="160">
        <f t="shared" si="3"/>
        <v>12.466666666666667</v>
      </c>
      <c r="H68" s="122" t="s">
        <v>2691</v>
      </c>
      <c r="I68" s="121" t="s">
        <v>711</v>
      </c>
      <c r="J68" s="121" t="s">
        <v>715</v>
      </c>
      <c r="K68" s="118">
        <v>2610365468</v>
      </c>
      <c r="L68" s="65" t="s">
        <v>1148</v>
      </c>
      <c r="M68" s="67"/>
      <c r="N68" s="65" t="s">
        <v>27</v>
      </c>
      <c r="O68" s="65" t="s">
        <v>26</v>
      </c>
      <c r="P68" s="79"/>
    </row>
    <row r="69" spans="1:16" s="7" customFormat="1" ht="24.75" customHeight="1" outlineLevel="1" x14ac:dyDescent="0.25">
      <c r="A69" s="144">
        <v>22</v>
      </c>
      <c r="B69" s="64" t="s">
        <v>2665</v>
      </c>
      <c r="C69" s="65" t="s">
        <v>31</v>
      </c>
      <c r="D69" s="121" t="s">
        <v>2696</v>
      </c>
      <c r="E69" s="145">
        <v>42006</v>
      </c>
      <c r="F69" s="145">
        <v>42369</v>
      </c>
      <c r="G69" s="160">
        <f t="shared" si="3"/>
        <v>12.1</v>
      </c>
      <c r="H69" s="119" t="s">
        <v>2697</v>
      </c>
      <c r="I69" s="121" t="s">
        <v>711</v>
      </c>
      <c r="J69" s="121" t="s">
        <v>722</v>
      </c>
      <c r="K69" s="123">
        <v>1896996489</v>
      </c>
      <c r="L69" s="65" t="s">
        <v>1148</v>
      </c>
      <c r="M69" s="67"/>
      <c r="N69" s="65" t="s">
        <v>27</v>
      </c>
      <c r="O69" s="65" t="s">
        <v>26</v>
      </c>
      <c r="P69" s="79"/>
    </row>
    <row r="70" spans="1:16" s="7" customFormat="1" ht="24.75" customHeight="1" outlineLevel="1" x14ac:dyDescent="0.25">
      <c r="A70" s="144">
        <v>23</v>
      </c>
      <c r="B70" s="64" t="s">
        <v>2665</v>
      </c>
      <c r="C70" s="65" t="s">
        <v>31</v>
      </c>
      <c r="D70" s="121" t="s">
        <v>2690</v>
      </c>
      <c r="E70" s="145">
        <v>41666</v>
      </c>
      <c r="F70" s="145">
        <v>41973</v>
      </c>
      <c r="G70" s="160">
        <f t="shared" si="3"/>
        <v>10.233333333333333</v>
      </c>
      <c r="H70" s="119" t="s">
        <v>2688</v>
      </c>
      <c r="I70" s="121" t="s">
        <v>711</v>
      </c>
      <c r="J70" s="121" t="s">
        <v>722</v>
      </c>
      <c r="K70" s="123">
        <v>2595895661</v>
      </c>
      <c r="L70" s="65" t="s">
        <v>1148</v>
      </c>
      <c r="M70" s="67"/>
      <c r="N70" s="65" t="s">
        <v>27</v>
      </c>
      <c r="O70" s="65" t="s">
        <v>26</v>
      </c>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0.02</v>
      </c>
      <c r="G179" s="165">
        <f>IF(F179&gt;0,SUM(E179+F179),"")</f>
        <v>0.04</v>
      </c>
      <c r="H179" s="5"/>
      <c r="I179" s="191" t="s">
        <v>2671</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45" hidden="1" x14ac:dyDescent="0.3">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45" hidden="1" x14ac:dyDescent="0.3">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45" hidden="1" x14ac:dyDescent="0.3">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0.04</v>
      </c>
      <c r="D185" s="91" t="s">
        <v>2628</v>
      </c>
      <c r="E185" s="94">
        <f>+(C185*SUM(K20:K35))</f>
        <v>299294214.68000001</v>
      </c>
      <c r="F185" s="92"/>
      <c r="G185" s="93"/>
      <c r="H185" s="88"/>
      <c r="I185" s="90" t="s">
        <v>2627</v>
      </c>
      <c r="J185" s="166">
        <f>+SUM(M179:M183)</f>
        <v>0.02</v>
      </c>
      <c r="K185" s="236" t="s">
        <v>2628</v>
      </c>
      <c r="L185" s="236"/>
      <c r="M185" s="94">
        <f>+J185*(SUM(K20:K35))</f>
        <v>149647107.34</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41964</v>
      </c>
      <c r="D193" s="5"/>
      <c r="E193" s="126">
        <v>2992</v>
      </c>
      <c r="F193" s="5"/>
      <c r="G193" s="5"/>
      <c r="H193" s="147" t="s">
        <v>2676</v>
      </c>
      <c r="J193" s="5"/>
      <c r="K193" s="127">
        <v>40207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2705</v>
      </c>
      <c r="J211" s="27" t="s">
        <v>2622</v>
      </c>
      <c r="K211" s="148"/>
      <c r="L211" s="21"/>
      <c r="M211" s="21"/>
      <c r="N211" s="21"/>
      <c r="O211" s="8"/>
    </row>
    <row r="212" spans="1:15" x14ac:dyDescent="0.25">
      <c r="A212" s="9"/>
      <c r="B212" s="27" t="s">
        <v>2619</v>
      </c>
      <c r="C212" s="147" t="s">
        <v>2676</v>
      </c>
      <c r="D212" s="21"/>
      <c r="G212" s="27" t="s">
        <v>2621</v>
      </c>
      <c r="H212" s="148" t="s">
        <v>2677</v>
      </c>
      <c r="J212" s="27" t="s">
        <v>2623</v>
      </c>
      <c r="K212" s="147"/>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ht="14.45" x14ac:dyDescent="0.3">
      <c r="F25" t="s">
        <v>1097</v>
      </c>
    </row>
    <row r="26" spans="6:6" x14ac:dyDescent="0.25">
      <c r="F26" t="s">
        <v>862</v>
      </c>
    </row>
    <row r="27" spans="6:6" ht="14.45" x14ac:dyDescent="0.3">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a65d333d-5b59-4810-bc94-b80d9325abbc"/>
    <ds:schemaRef ds:uri="http://purl.org/dc/dcmitype/"/>
    <ds:schemaRef ds:uri="http://schemas.openxmlformats.org/package/2006/metadata/core-properties"/>
    <ds:schemaRef ds:uri="http://schemas.microsoft.com/office/infopath/2007/PartnerControls"/>
    <ds:schemaRef ds:uri="http://purl.org/dc/elements/1.1/"/>
    <ds:schemaRef ds:uri="http://www.w3.org/XML/1998/namespace"/>
    <ds:schemaRef ds:uri="http://schemas.microsoft.com/office/2006/metadata/properties"/>
    <ds:schemaRef ds:uri="http://schemas.microsoft.com/office/2006/documentManagement/types"/>
    <ds:schemaRef ds:uri="4fb10211-09fb-4e80-9f0b-184718d5d98c"/>
    <ds:schemaRef ds:uri="http://purl.org/dc/te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JOSE ALFREDO</cp:lastModifiedBy>
  <cp:lastPrinted>2020-12-28T15:28:25Z</cp:lastPrinted>
  <dcterms:created xsi:type="dcterms:W3CDTF">2020-10-14T21:57:42Z</dcterms:created>
  <dcterms:modified xsi:type="dcterms:W3CDTF">2020-12-28T15:29:08Z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