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8-08002172020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<sst xmlns="http://schemas.openxmlformats.org/spreadsheetml/2006/main" count="3276" uniqueCount="2738">
  <si>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</si>
  <si>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</si>
  <si>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</si>
  <si>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</si>
  <si>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</si>
  <si>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</si>
  <si>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</si>
  <si>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</si>
  <si>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</si>
  <si>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</si>
  <si>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</si>
  <si>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</si>
  <si>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</si>
  <si>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</si>
  <si>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</si>
  <si>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</si>
  <si>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</si>
  <si>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</si>
  <si>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</si>
  <si>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</si>
  <si>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</si>
  <si>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</si>
  <si>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</si>
  <si>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</si>
  <si>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</si>
  <si>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</si>
  <si>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</si>
  <si>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</si>
  <si>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</si>
  <si>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</si>
  <si>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</si>
  <si>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</si>
  <si>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</si>
  <si>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</si>
  <si>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</si>
  <si>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</si>
  <si>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</si>
  <si>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</si>
  <si>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</si>
  <si>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</si>
  <si>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</si>
  <si>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</si>
  <si>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</si>
  <si>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</si>
  <si>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</si>
  <si>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</si>
  <si>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</si>
  <si>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</si>
  <si>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</si>
  <si>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</si>
  <si>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</si>
  <si>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</si>
  <si>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</si>
  <si>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</si>
  <si>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</si>
  <si>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</si>
  <si>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</si>
  <si>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</si>
  <si>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</si>
  <si>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</si>
  <si>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</si>
  <si>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</si>
  <si>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</si>
  <si>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</si>
  <si>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</si>
  <si>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</si>
  <si>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</si>
  <si>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</si>
  <si>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</si>
  <si>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</si>
  <si>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</si>
  <si>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</si>
  <si>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</si>
  <si>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</si>
  <si>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</si>
  <si>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</si>
  <si>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</si>
  <si>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</si>
  <si>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</si>
  <si>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</si>
  <si>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</si>
  <si>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</si>
  <si>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</si>
  <si>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</si>
  <si>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</si>
  <si>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</si>
  <si>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</si>
  <si>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</si>
  <si>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</si>
  <si>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</si>
  <si>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</si>
  <si>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</si>
  <si>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</si>
  <si>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</si>
  <si>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</si>
  <si>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</si>
  <si>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</si>
  <si>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</si>
  <si>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</si>
  <si>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</si>
  <si>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</si>
  <si>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</si>
  <si>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</si>
  <si>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</si>
  <si>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</si>
  <si>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</si>
  <si>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</si>
  <si>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</si>
  <si>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</si>
  <si>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</si>
  <si>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</si>
  <si>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</si>
  <si>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</si>
  <si>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</si>
  <si>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</si>
  <si>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</si>
  <si>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</si>
  <si>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</si>
  <si>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</si>
  <si>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</si>
  <si>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</si>
  <si>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</si>
  <si>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</si>
  <si>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</si>
  <si>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</si>
  <si>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</si>
  <si>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</si>
  <si>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</si>
  <si>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</si>
  <si>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</si>
  <si>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</si>
  <si>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</si>
  <si>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</si>
  <si>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</si>
  <si>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</si>
  <si>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</si>
  <si>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</si>
  <si>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</si>
  <si>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</si>
  <si>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</si>
  <si>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</si>
  <si>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</si>
  <si>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</si>
  <si>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</si>
  <si>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</si>
  <si>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</si>
  <si>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</si>
  <si>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</si>
  <si>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</si>
  <si>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</si>
  <si>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</si>
  <si>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</si>
  <si>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</si>
  <si>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</si>
  <si>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</si>
  <si>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</si>
  <si>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</si>
  <si>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</si>
  <si>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</si>
  <si>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</si>
  <si>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</si>
  <si>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</si>
  <si>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</si>
  <si>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</si>
  <si>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</si>
  <si>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</si>
  <si>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</si>
  <si>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</si>
  <si>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</si>
  <si>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</si>
  <si>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</si>
  <si>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</si>
  <si>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</si>
  <si>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</si>
  <si>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</si>
  <si>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</si>
  <si>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</si>
  <si>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</si>
  <si>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</si>
  <si>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</si>
  <si>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</si>
  <si>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</si>
  <si>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</si>
  <si>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</si>
  <si>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</si>
  <si>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</si>
  <si>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</si>
  <si>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</si>
  <si>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</si>
  <si>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</si>
  <si>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</si>
  <si>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</si>
  <si>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</si>
  <si>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</si>
  <si>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</si>
  <si>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</si>
  <si>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</si>
  <si>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</si>
  <si>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</si>
  <si>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</si>
  <si>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</si>
  <si>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</si>
  <si>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</si>
  <si>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</si>
  <si>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</si>
  <si>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</si>
  <si>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</si>
  <si>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</si>
  <si>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</si>
  <si>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</si>
  <si>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</si>
  <si>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</si>
  <si>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</si>
  <si>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</si>
  <si>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</si>
  <si>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</si>
  <si>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</si>
  <si>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</si>
  <si>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</si>
  <si>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</si>
  <si>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</si>
  <si>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</si>
  <si>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</si>
  <si>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</si>
  <si>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</si>
  <si>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</si>
  <si>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</si>
  <si>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</si>
  <si>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</si>
  <si>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</si>
  <si>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</si>
  <si>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</si>
  <si>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</si>
  <si>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</si>
  <si>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</si>
  <si>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</si>
  <si>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</si>
  <si>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</si>
  <si>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</si>
  <si>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</si>
  <si>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</si>
  <si>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</si>
  <si>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</si>
  <si>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</si>
  <si>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</si>
  <si>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</si>
  <si>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</si>
  <si>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</si>
  <si>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</si>
  <si>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</si>
  <si>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</si>
  <si>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</si>
  <si>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</si>
  <si>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</si>
  <si>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</si>
  <si>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</si>
  <si>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</si>
  <si>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</si>
  <si>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</si>
  <si>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</si>
  <si>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</si>
  <si>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</si>
  <si>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</si>
  <si>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</si>
  <si>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</si>
  <si>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</si>
  <si>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</si>
  <si>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</si>
  <si>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</si>
  <si>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</si>
  <si>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</si>
  <si>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</si>
  <si>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</si>
  <si>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</si>
  <si>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</si>
  <si>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</si>
  <si>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</si>
  <si>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</si>
  <si>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</si>
  <si>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</si>
  <si>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</si>
  <si>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</si>
  <si>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</si>
  <si>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</si>
  <si>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</si>
  <si>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</si>
  <si>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</si>
  <si>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</si>
  <si>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</si>
  <si>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</si>
  <si>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</si>
  <si>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</si>
  <si>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</si>
  <si>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</si>
  <si>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</si>
  <si>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</si>
  <si>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</si>
  <si>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</si>
  <si>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</si>
  <si>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</si>
  <si>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</si>
  <si>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</si>
  <si>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</si>
  <si>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</si>
  <si>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</si>
  <si>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</si>
  <si>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</si>
  <si>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</si>
  <si>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</si>
  <si>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</si>
  <si>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</si>
  <si>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</si>
  <si>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</si>
  <si>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</si>
  <si>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</si>
  <si>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</si>
  <si>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</si>
  <si>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</si>
  <si>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</si>
  <si>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</si>
  <si>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</si>
  <si>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</si>
  <si>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</si>
  <si>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</si>
  <si>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</si>
  <si>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</si>
  <si>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</si>
  <si>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</si>
  <si>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</si>
  <si>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</si>
  <si>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</si>
  <si>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</si>
  <si>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</si>
  <si>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</si>
  <si>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</si>
  <si>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</si>
  <si>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</si>
  <si>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</si>
  <si>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</si>
  <si>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</si>
  <si>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</si>
  <si>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</si>
  <si>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</si>
  <si>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</si>
  <si>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</si>
  <si>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</si>
  <si>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</si>
  <si>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</si>
  <si>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</si>
  <si>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</si>
  <si>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</si>
  <si>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</si>
  <si>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</si>
  <si>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</si>
  <si>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</si>
  <si>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</si>
  <si>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</si>
  <si>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</si>
  <si>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</si>
  <si>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</si>
  <si>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</si>
  <si>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</si>
  <si>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</si>
  <si>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</si>
  <si>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</si>
  <si>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</si>
  <si>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</si>
  <si>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</si>
  <si>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</si>
  <si>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</si>
  <si>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</si>
  <si>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</si>
  <si>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</si>
  <si>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</si>
  <si>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</si>
  <si>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</si>
  <si>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</si>
  <si>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</si>
  <si>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</si>
  <si>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</si>
  <si>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</si>
  <si>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</si>
  <si>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</si>
  <si>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</si>
  <si>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</si>
  <si>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</si>
  <si>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</si>
  <si>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</si>
  <si>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</si>
  <si>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</si>
  <si>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</si>
  <si>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</si>
  <si>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</si>
  <si>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</si>
  <si>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</si>
  <si>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</si>
  <si>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</si>
  <si>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</si>
  <si>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</si>
  <si>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</si>
  <si>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</si>
  <si>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</si>
  <si>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</si>
  <si>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</si>
  <si>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</si>
  <si>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</si>
  <si>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</si>
  <si>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</si>
  <si>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</si>
  <si>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</si>
  <si>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</si>
  <si>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</si>
  <si>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</si>
  <si>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</si>
  <si>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</si>
  <si>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</si>
  <si>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</si>
  <si>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</si>
  <si>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</si>
  <si>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</si>
  <si>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</si>
  <si>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</si>
  <si>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</si>
  <si>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</si>
  <si>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</si>
  <si>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</si>
  <si>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</si>
  <si>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</si>
  <si>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</si>
  <si>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</si>
  <si>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</si>
  <si>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</si>
  <si>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</si>
  <si>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</si>
  <si>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</si>
  <si>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</si>
  <si>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</si>
  <si>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</si>
  <si>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</si>
  <si>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</si>
  <si>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</si>
  <si>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</si>
  <si>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</si>
  <si>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</si>
  <si>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</si>
  <si>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</si>
  <si>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</si>
  <si>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</si>
  <si>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</si>
  <si>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</si>
  <si>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</si>
  <si>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</si>
  <si>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</si>
  <si>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</si>
  <si>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</si>
  <si>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</si>
  <si>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</si>
  <si>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</si>
  <si>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</si>
  <si>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</si>
  <si>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</si>
  <si>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</si>
  <si>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</si>
  <si>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</si>
  <si>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</si>
  <si>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</si>
  <si>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</si>
  <si>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</si>
  <si>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</si>
  <si>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</si>
  <si>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</si>
  <si>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</si>
  <si>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</si>
  <si>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</si>
  <si>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</si>
  <si>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</si>
  <si>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</si>
  <si>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</si>
  <si>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</si>
  <si>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</si>
  <si>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</si>
  <si>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</si>
  <si>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</si>
  <si>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</si>
  <si>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</si>
  <si>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</si>
  <si>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</si>
  <si>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</si>
  <si>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</si>
  <si>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</si>
  <si>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</si>
  <si>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</si>
  <si>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</si>
  <si>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</si>
  <si>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</si>
  <si>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</si>
  <si>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</si>
  <si>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</si>
  <si>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</si>
  <si>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</si>
  <si>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</si>
  <si>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</si>
  <si>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</si>
  <si>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</si>
  <si>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</si>
  <si>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</si>
  <si>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</si>
  <si>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</si>
  <si>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</si>
  <si>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</si>
  <si>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</si>
  <si>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</si>
  <si>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</si>
  <si>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</si>
  <si>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</si>
  <si>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</si>
  <si>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</si>
  <si>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</si>
  <si>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</si>
  <si>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</si>
  <si>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</si>
  <si>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</si>
  <si>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</si>
  <si>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</si>
  <si>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</si>
  <si>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</si>
  <si>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</si>
  <si>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</si>
  <si>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</si>
  <si>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</si>
  <si>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</si>
  <si>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</si>
  <si>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</si>
  <si>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</si>
  <si>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</si>
  <si>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</si>
  <si>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</si>
  <si>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</si>
  <si>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</si>
  <si>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</si>
  <si>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</si>
  <si>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</si>
  <si>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</si>
  <si>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</si>
  <si>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</si>
  <si>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</si>
  <si>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</si>
  <si>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</si>
  <si>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</si>
  <si>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</si>
  <si>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</si>
  <si>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</si>
  <si>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</si>
  <si>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</si>
  <si>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</si>
  <si>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</si>
  <si>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</si>
  <si>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</si>
  <si>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</si>
  <si>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</si>
  <si>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</si>
  <si>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</si>
  <si>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</si>
  <si>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</si>
  <si>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</si>
  <si>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</si>
  <si>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</si>
  <si>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</si>
  <si>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</si>
  <si>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</si>
  <si>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</si>
  <si>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</si>
  <si>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</si>
  <si>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</si>
  <si>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</si>
  <si>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</si>
  <si>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</si>
  <si>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</si>
  <si>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</si>
  <si>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</si>
  <si>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</si>
  <si>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</si>
  <si>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</si>
  <si>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</si>
  <si>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</si>
  <si>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</si>
  <si>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</si>
  <si>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</si>
  <si>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</si>
  <si>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</si>
  <si>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</si>
  <si>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</si>
  <si>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</si>
  <si>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</si>
  <si>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</si>
  <si>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</si>
  <si>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</si>
  <si>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</si>
  <si>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</si>
  <si>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</si>
  <si>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</si>
  <si>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</si>
  <si>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</si>
  <si>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</si>
  <si>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</si>
  <si>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</si>
  <si>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</si>
  <si>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</si>
  <si>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</si>
  <si>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</si>
  <si>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</si>
  <si>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</si>
  <si>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</si>
  <si>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</si>
  <si>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</si>
  <si>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</si>
  <si>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</si>
  <si>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</si>
  <si>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</si>
  <si>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</si>
  <si>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</si>
  <si>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</si>
  <si>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</si>
  <si>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</si>
  <si>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</si>
  <si>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</si>
  <si>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</si>
  <si>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</si>
  <si>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</si>
  <si>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</si>
  <si>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</si>
  <si>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</si>
  <si>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</si>
  <si>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</si>
  <si>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</si>
  <si>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</si>
  <si>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</si>
  <si>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</si>
  <si>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</si>
  <si>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</si>
  <si>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</si>
  <si>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</si>
  <si>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</si>
  <si>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</si>
  <si>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</si>
  <si>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</si>
  <si>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</si>
  <si>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</si>
  <si>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</si>
  <si>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</si>
  <si>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</si>
  <si>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</si>
  <si>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</si>
  <si>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</si>
  <si>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</si>
  <si>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</si>
  <si>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</si>
  <si>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</si>
  <si>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</si>
  <si>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</si>
  <si>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</si>
  <si>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</si>
  <si>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</si>
  <si>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</si>
  <si>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</si>
  <si>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</si>
  <si>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</si>
  <si>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</si>
  <si>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</si>
  <si>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</si>
  <si>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</si>
  <si>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</si>
  <si>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</si>
  <si>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</si>
  <si>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</si>
  <si>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</si>
  <si>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</si>
  <si>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</si>
  <si>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</si>
  <si>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</si>
  <si>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</si>
  <si>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</si>
  <si>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</si>
  <si>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</si>
  <si>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</si>
  <si>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</si>
  <si>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</si>
  <si>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</si>
  <si>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</si>
  <si>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</si>
  <si>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</si>
  <si>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</si>
  <si>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</si>
  <si>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</si>
  <si>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</si>
  <si>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</si>
  <si>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</si>
  <si>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</si>
  <si>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</si>
  <si>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</si>
  <si>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</si>
  <si>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</si>
  <si>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</si>
  <si>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</si>
  <si>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</si>
  <si>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</si>
  <si>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</si>
  <si>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</si>
  <si>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</si>
  <si>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</si>
  <si>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</si>
  <si>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</si>
  <si>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</si>
  <si>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</si>
  <si>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</si>
  <si>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</si>
  <si>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</si>
  <si>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</si>
  <si>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</si>
  <si>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</si>
  <si>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</si>
  <si>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</si>
  <si>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</si>
  <si>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</si>
  <si>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</si>
  <si>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</si>
  <si>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</si>
  <si>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</si>
  <si>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</si>
  <si>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</si>
  <si>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</si>
  <si>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</si>
  <si>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</si>
  <si>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</si>
  <si>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</si>
  <si>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</si>
  <si>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</si>
  <si>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</si>
  <si>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</si>
  <si>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</si>
  <si>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</si>
  <si>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</si>
  <si>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</si>
  <si>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</si>
  <si>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</si>
  <si>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</si>
  <si>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</si>
  <si>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</si>
  <si>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</si>
  <si>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</si>
  <si>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</si>
  <si>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</si>
  <si>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</si>
  <si>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</si>
  <si>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</si>
  <si>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</si>
  <si>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</si>
  <si>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</si>
  <si>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</si>
  <si>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</si>
  <si>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</si>
  <si>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</si>
  <si>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</si>
  <si>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</si>
  <si>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</si>
  <si>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</si>
  <si>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</si>
  <si>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</si>
  <si>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</si>
  <si>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</si>
  <si>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</si>
  <si>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</si>
  <si>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</si>
  <si>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</si>
  <si>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</si>
  <si>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</si>
  <si>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</si>
  <si>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</si>
  <si>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</si>
  <si>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</si>
  <si>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</si>
  <si>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</si>
  <si>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</si>
  <si>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</si>
  <si>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</si>
  <si>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</si>
  <si>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</si>
  <si>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</si>
  <si>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</si>
  <si>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</si>
  <si>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</si>
  <si>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</si>
  <si>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</si>
  <si>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</si>
  <si>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</si>
  <si>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</si>
  <si>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</si>
  <si>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</si>
  <si>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</si>
  <si>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</si>
  <si>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</si>
  <si>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</si>
  <si>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</si>
  <si>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</si>
  <si>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</si>
  <si>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</si>
  <si>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</si>
  <si>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</si>
  <si>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</si>
  <si>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</si>
  <si>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</si>
  <si>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</si>
  <si>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</si>
  <si>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</si>
  <si>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</si>
  <si>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</si>
  <si>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</si>
  <si>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</si>
  <si>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</si>
  <si>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</si>
  <si>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</si>
  <si>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</si>
  <si>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</si>
  <si>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</si>
  <si>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</si>
  <si>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</si>
  <si>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</si>
  <si>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</si>
  <si>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</si>
  <si>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</si>
  <si>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</si>
  <si>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</si>
  <si>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</si>
  <si>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</si>
  <si>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</si>
  <si>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</si>
  <si>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</si>
  <si>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</si>
  <si>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</si>
  <si>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</si>
  <si>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</si>
  <si>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</si>
  <si>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</si>
  <si>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</si>
  <si>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</si>
  <si>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</si>
  <si>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</si>
  <si>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</si>
  <si>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</si>
  <si>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</si>
  <si>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</si>
  <si>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</si>
  <si>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</si>
  <si>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</si>
  <si>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</si>
  <si>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</si>
  <si>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</si>
  <si>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</si>
  <si>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</si>
  <si>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</si>
  <si>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</si>
  <si>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</si>
  <si>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</si>
  <si>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</si>
  <si>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</si>
  <si>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</si>
  <si>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</si>
  <si>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</si>
  <si>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</si>
  <si>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</si>
  <si>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</si>
  <si>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</si>
  <si>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</si>
  <si>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</si>
  <si>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</si>
  <si>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</si>
  <si>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</si>
  <si>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</si>
  <si>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</si>
  <si>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</si>
  <si>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</si>
  <si>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</si>
  <si>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</si>
  <si>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</si>
  <si>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</si>
  <si>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</si>
  <si>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</si>
  <si>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</si>
  <si>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</si>
  <si>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</si>
  <si>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</si>
  <si>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</si>
  <si>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</si>
  <si>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</si>
  <si>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</si>
  <si>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</si>
  <si>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</si>
  <si>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</si>
  <si>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</si>
  <si>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</si>
  <si>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</si>
  <si>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</si>
  <si>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</si>
  <si>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</si>
  <si>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</si>
  <si>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</si>
  <si>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</si>
  <si>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</si>
  <si>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</si>
  <si>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</si>
  <si>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</si>
  <si>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</si>
  <si>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</si>
  <si>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</si>
  <si>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</si>
  <si>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</si>
  <si>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</si>
  <si>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</si>
  <si>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</si>
  <si>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</si>
  <si>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</si>
  <si>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</si>
  <si>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</si>
  <si>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</si>
  <si>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</si>
  <si>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</si>
  <si>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</si>
  <si>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</si>
  <si>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</si>
  <si>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</si>
  <si>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</si>
  <si>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</si>
  <si>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</si>
  <si>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</si>
  <si>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</si>
  <si>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</si>
  <si>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</si>
  <si>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</si>
  <si>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</si>
  <si>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</si>
  <si>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</si>
  <si>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</si>
  <si>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</si>
  <si>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</si>
  <si>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</si>
  <si>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</si>
  <si>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</si>
  <si>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</si>
  <si>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</si>
  <si>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</si>
  <si>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</si>
  <si>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</si>
  <si>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</si>
  <si>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</si>
  <si>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</si>
  <si>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</si>
  <si>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</si>
  <si>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</si>
  <si>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</si>
  <si>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</si>
  <si>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</si>
  <si>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</si>
  <si>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</si>
  <si>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</si>
  <si>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</si>
  <si>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</si>
  <si>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</si>
  <si>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</si>
  <si>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</si>
  <si>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</si>
  <si>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</si>
  <si>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</si>
  <si>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</si>
  <si>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</si>
  <si>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</si>
  <si>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</si>
  <si>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</si>
  <si>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</si>
  <si>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</si>
  <si>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</si>
  <si>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</si>
  <si>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</si>
  <si>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</si>
  <si>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</si>
  <si>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</si>
  <si>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</si>
  <si>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</si>
  <si>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</si>
  <si>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</si>
  <si>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</si>
  <si>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</si>
  <si>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</si>
  <si>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</si>
  <si>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</si>
  <si>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</si>
  <si>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</si>
  <si>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</si>
  <si>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</si>
  <si>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</si>
  <si>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</si>
  <si>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</si>
  <si>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</si>
  <si>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</si>
  <si>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</si>
  <si>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</si>
  <si>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</si>
  <si>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</si>
  <si>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</si>
  <si>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</si>
  <si>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</si>
  <si>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</si>
  <si>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</si>
  <si>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</si>
  <si>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</si>
  <si>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</si>
  <si>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</si>
  <si>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</si>
  <si>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</si>
  <si>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</si>
  <si>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</si>
  <si>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</si>
  <si>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</si>
  <si>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</si>
  <si>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</si>
  <si>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</si>
  <si>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</si>
  <si>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</si>
  <si>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</si>
  <si>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</si>
  <si>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</si>
  <si>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</si>
  <si>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</si>
  <si>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</si>
  <si>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</si>
  <si>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</si>
  <si>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</si>
  <si>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</si>
  <si>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</si>
  <si>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</si>
  <si>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</si>
  <si>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</si>
  <si>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</si>
  <si>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</si>
  <si>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</si>
  <si>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</si>
  <si>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</si>
  <si>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</si>
  <si>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</si>
  <si>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</si>
  <si>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</si>
  <si>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</si>
  <si>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</si>
  <si>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</si>
  <si>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</si>
  <si>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</si>
  <si>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</si>
  <si>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</si>
  <si>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</si>
  <si>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</si>
  <si>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</si>
  <si>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</si>
  <si>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</si>
  <si>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</si>
  <si>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</si>
  <si>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</si>
  <si>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</si>
  <si>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</si>
  <si>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</si>
  <si>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</si>
  <si>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</si>
  <si>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</si>
  <si>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</si>
  <si>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</si>
  <si>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</si>
  <si>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</si>
  <si>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</si>
  <si>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</si>
  <si>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</si>
  <si>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</si>
  <si>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</si>
  <si>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</si>
  <si>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</si>
  <si>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</si>
  <si>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</si>
  <si>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</si>
  <si>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</si>
  <si>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</si>
  <si>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</si>
  <si>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</si>
  <si>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</si>
  <si>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</si>
  <si>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</si>
  <si>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</si>
  <si>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</si>
  <si>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</si>
  <si>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</si>
  <si>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</si>
  <si>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</si>
  <si>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</si>
  <si>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</si>
  <si>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</si>
  <si>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</si>
  <si>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</si>
  <si>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</si>
  <si>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</si>
  <si>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</si>
  <si>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</si>
  <si>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</si>
  <si>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</si>
  <si>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</si>
  <si>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</si>
  <si>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</si>
  <si>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</si>
  <si>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</si>
  <si>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</si>
  <si>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</si>
  <si>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</si>
  <si>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</si>
  <si>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</si>
  <si>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</si>
  <si>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</si>
  <si>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</si>
  <si>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</si>
  <si>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</si>
  <si>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</si>
  <si>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</si>
  <si>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</si>
  <si>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</si>
  <si>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</si>
  <si>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</si>
  <si>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</si>
  <si>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</si>
  <si>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</si>
  <si>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</si>
  <si>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</si>
  <si>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</si>
  <si>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</si>
  <si>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</si>
  <si>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</si>
  <si>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</si>
  <si>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</si>
  <si>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</si>
  <si>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</si>
  <si>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</si>
  <si>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</si>
  <si>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</si>
  <si>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</si>
  <si>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</si>
  <si>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</si>
  <si>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</si>
  <si>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</si>
  <si>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</si>
  <si>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</si>
  <si>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</si>
  <si>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</si>
  <si>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</si>
  <si>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</si>
  <si>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</si>
  <si>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</si>
  <si>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</si>
  <si>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</si>
  <si>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</si>
  <si>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</si>
  <si>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</si>
  <si>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</si>
  <si>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</si>
  <si>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</si>
  <si>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</si>
  <si>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</si>
  <si>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</si>
  <si>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</si>
  <si>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</si>
  <si>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</si>
  <si>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</si>
  <si>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</si>
  <si>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</si>
  <si>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</si>
  <si>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</si>
  <si>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</si>
  <si>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</si>
  <si>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</si>
  <si>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</si>
  <si>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</si>
  <si>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</si>
  <si>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</si>
  <si>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</si>
  <si>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</si>
  <si>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</si>
  <si>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</si>
  <si>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</si>
  <si>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</si>
  <si>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</si>
  <si>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</si>
  <si>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</si>
  <si>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</si>
  <si>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</si>
  <si>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</si>
  <si>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</si>
  <si>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</si>
  <si>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</si>
  <si>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</si>
  <si>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</si>
  <si>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</si>
  <si>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</si>
  <si>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</si>
  <si>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</si>
  <si>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</si>
  <si>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</si>
  <si>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</si>
  <si>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</si>
  <si>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</si>
  <si>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</si>
  <si>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</si>
  <si>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</si>
  <si>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</si>
  <si>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</si>
  <si>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</si>
  <si>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</si>
  <si>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</si>
  <si>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</si>
  <si>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</si>
  <si>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</si>
  <si>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</si>
  <si>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</si>
  <si>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</si>
  <si>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</si>
  <si>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</si>
  <si>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</si>
  <si>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</si>
  <si>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</si>
  <si>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</si>
  <si>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</si>
  <si>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</si>
  <si>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</si>
  <si>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</si>
  <si>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</si>
  <si>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</si>
  <si>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</si>
  <si>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</si>
  <si>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</si>
  <si>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</si>
  <si>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</si>
  <si>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</si>
  <si>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</si>
  <si>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</si>
  <si>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</si>
  <si>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</si>
  <si>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</si>
  <si>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</si>
  <si>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</si>
  <si>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</si>
  <si>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</si>
  <si>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</si>
  <si>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</si>
  <si>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</si>
  <si>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</si>
  <si>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</si>
  <si>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</si>
  <si>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</si>
  <si>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</si>
  <si>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</si>
  <si>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</si>
  <si>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</si>
  <si>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</si>
  <si>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</si>
  <si>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</si>
  <si>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</si>
  <si>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</si>
  <si>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</si>
  <si>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</si>
  <si>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</si>
  <si>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</si>
  <si>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</si>
  <si>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</si>
  <si>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</si>
  <si>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</si>
  <si>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</si>
  <si>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</si>
  <si>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</si>
  <si>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</si>
  <si>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</si>
  <si>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</si>
  <si>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</si>
  <si>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</si>
  <si>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</si>
  <si>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</si>
  <si>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</si>
  <si>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</si>
  <si>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</si>
  <si>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</si>
  <si>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</si>
  <si>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</si>
  <si>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</si>
  <si>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</si>
  <si>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</si>
  <si>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</si>
  <si>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</si>
  <si>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</si>
  <si>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</si>
  <si>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</si>
  <si>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</si>
  <si>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</si>
  <si>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</si>
  <si>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</si>
  <si>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</si>
  <si>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</si>
  <si>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</si>
  <si>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</si>
  <si>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</si>
  <si>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</si>
  <si>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</si>
  <si>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</si>
  <si>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</si>
  <si>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</si>
  <si>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</si>
  <si>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</si>
  <si>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</si>
  <si>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</si>
  <si>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</si>
  <si>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</si>
  <si>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</si>
  <si>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</si>
  <si>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</si>
  <si>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</si>
  <si>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</si>
  <si>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</si>
  <si>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</si>
  <si>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</si>
  <si>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</si>
  <si>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</si>
  <si>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</si>
  <si>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</si>
  <si>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</si>
  <si>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</si>
  <si>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</si>
  <si>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</si>
  <si>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</si>
  <si>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</si>
  <si>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</si>
  <si>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</si>
  <si>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</si>
  <si>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</si>
  <si>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</si>
  <si>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</si>
  <si>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</si>
  <si>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</si>
  <si>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</si>
  <si>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</si>
  <si>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</si>
  <si>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</si>
  <si>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</si>
  <si>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</si>
  <si>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</si>
  <si>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</si>
  <si>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</si>
  <si>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</si>
  <si>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</si>
  <si>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</si>
  <si>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</si>
  <si>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</si>
  <si>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</si>
  <si>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</si>
  <si>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</si>
  <si>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</si>
  <si>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</si>
  <si>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</si>
  <si>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</si>
  <si>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</si>
  <si>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</si>
  <si>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</si>
  <si>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</si>
  <si>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</si>
  <si>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</si>
  <si>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</si>
  <si>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</si>
  <si>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</si>
  <si>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</si>
  <si>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</si>
  <si>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</si>
  <si>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</si>
  <si>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</si>
  <si>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</si>
  <si>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</si>
  <si>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</si>
  <si>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</si>
  <si>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</si>
  <si>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</si>
  <si>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</si>
  <si>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</si>
  <si>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</si>
  <si>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</si>
  <si>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</si>
  <si>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</si>
  <si>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</si>
  <si>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</si>
  <si>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</si>
  <si>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</si>
  <si>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</si>
  <si>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</si>
  <si>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</si>
  <si>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</si>
  <si>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</si>
  <si>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</si>
  <si>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</si>
  <si>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</si>
  <si>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</si>
  <si>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</si>
  <si>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</si>
  <si>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</si>
  <si>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</si>
  <si>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</si>
  <si>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</si>
  <si>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</si>
  <si>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</si>
  <si>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</si>
  <si>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</si>
  <si>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</si>
  <si>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</si>
  <si>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</si>
  <si>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</si>
  <si>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</si>
  <si>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</si>
  <si>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</si>
  <si>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</si>
  <si>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</si>
  <si>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</si>
  <si>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</si>
  <si>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</si>
  <si>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</si>
  <si>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</si>
  <si>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</si>
  <si>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</si>
  <si>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</si>
  <si>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</si>
  <si>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</si>
  <si>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</si>
  <si>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</si>
  <si>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</si>
  <si>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</si>
  <si>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</si>
  <si>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</si>
  <si>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</si>
  <si>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</si>
  <si>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</si>
  <si>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</si>
  <si>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</si>
  <si>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</si>
  <si>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</si>
  <si>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</si>
  <si>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</si>
  <si>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</si>
  <si>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</si>
  <si>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</si>
  <si>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</si>
  <si>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</si>
  <si>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</si>
  <si>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</si>
  <si>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</si>
  <si>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</si>
  <si>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</si>
  <si>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</si>
  <si>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</si>
  <si>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</si>
  <si>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</si>
  <si>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</si>
  <si>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</si>
  <si>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</si>
  <si>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</si>
  <si>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</si>
  <si>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</si>
  <si>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</si>
  <si>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</si>
  <si>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</si>
  <si>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</si>
  <si>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</si>
  <si>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</si>
  <si>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</si>
  <si>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</si>
  <si>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</si>
  <si>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</si>
  <si>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</si>
  <si>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</si>
  <si>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</si>
  <si>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</si>
  <si>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</si>
  <si>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</si>
  <si>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</si>
  <si>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</si>
  <si>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</si>
  <si>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</si>
  <si>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</si>
  <si>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</si>
  <si>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</si>
  <si>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</si>
  <si>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</si>
  <si>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</si>
  <si>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</si>
  <si>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</si>
  <si>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</si>
  <si>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</si>
  <si>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</si>
  <si>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</si>
  <si>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</si>
  <si>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</si>
  <si>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</si>
  <si>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</si>
  <si>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</si>
  <si>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</si>
  <si>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</si>
  <si>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</si>
  <si>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</si>
  <si>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</si>
  <si>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</si>
  <si>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</si>
  <si>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</si>
  <si>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</si>
  <si>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</si>
  <si>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</si>
  <si>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</si>
  <si>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</si>
  <si>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</si>
  <si>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</si>
  <si>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</si>
  <si>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</si>
  <si>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</si>
  <si>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</si>
  <si>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</si>
  <si>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</si>
  <si>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</si>
  <si>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</si>
  <si>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</si>
  <si>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</si>
  <si>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</si>
  <si>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</si>
  <si>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</si>
  <si>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</si>
  <si>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</si>
  <si>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</si>
  <si>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</si>
  <si>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</si>
  <si>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</si>
  <si>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</si>
  <si>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</si>
  <si>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</si>
  <si>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</si>
  <si>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</si>
  <si>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</si>
  <si>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</si>
  <si>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</si>
  <si>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</si>
  <si>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</si>
  <si>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</si>
  <si>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</si>
  <si>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</si>
  <si>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</si>
  <si>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</si>
  <si>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</si>
  <si>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</si>
  <si>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</si>
  <si>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</si>
  <si>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</si>
  <si>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</si>
  <si>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</si>
  <si>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</si>
  <si>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</si>
  <si>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</si>
  <si>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</si>
  <si>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</si>
  <si>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</si>
  <si>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</si>
  <si>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</si>
  <si>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</si>
  <si>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</si>
  <si>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</si>
  <si>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</si>
  <si>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</si>
  <si>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</si>
  <si>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</si>
  <si>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</si>
  <si>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</si>
  <si>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</si>
  <si>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</si>
  <si>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</si>
  <si>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</si>
  <si>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</si>
  <si>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</si>
  <si>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</si>
  <si>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</si>
  <si>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</si>
  <si>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</si>
  <si>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</si>
  <si>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</si>
  <si>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</si>
  <si>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</si>
  <si>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</si>
  <si>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</si>
  <si>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</si>
  <si>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</si>
  <si>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</si>
  <si>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</si>
  <si>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</si>
  <si>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</si>
  <si>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</si>
  <si>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</si>
  <si>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</si>
  <si>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</si>
  <si>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</si>
  <si>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</si>
  <si>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</si>
  <si>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</si>
  <si>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</si>
  <si>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</si>
  <si>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</si>
  <si>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</si>
  <si>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</si>
  <si>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</si>
  <si>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</si>
  <si>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</si>
  <si>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</si>
  <si>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</si>
  <si>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</si>
  <si>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</si>
  <si>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</si>
  <si>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</si>
  <si>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</si>
  <si>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</si>
  <si>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</si>
  <si>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</si>
  <si>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</si>
  <si>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</si>
  <si>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</si>
  <si>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</si>
  <si>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</si>
  <si>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</si>
  <si>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</si>
  <si>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</si>
  <si>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</si>
  <si>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</si>
  <si>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</si>
  <si>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</si>
  <si>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</si>
  <si>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</si>
  <si>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</si>
  <si>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</si>
  <si>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</si>
  <si>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</si>
  <si>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</si>
  <si>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</si>
  <si>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</si>
  <si>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</si>
  <si>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</si>
  <si>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</si>
  <si>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</si>
  <si>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</si>
  <si>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</si>
  <si>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</si>
  <si>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</si>
  <si>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</si>
  <si>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</si>
  <si>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</si>
  <si>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</si>
  <si>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</si>
  <si>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</si>
  <si>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</si>
  <si>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</si>
  <si>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</si>
  <si>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</si>
  <si>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</si>
  <si>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</si>
  <si>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</si>
  <si>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</si>
  <si>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</si>
  <si>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</si>
  <si>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</si>
  <si>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</si>
  <si>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</si>
  <si>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</si>
  <si>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</si>
  <si>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</si>
  <si>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</si>
  <si>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</si>
  <si>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</si>
  <si>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</si>
  <si>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</si>
  <si>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</si>
  <si>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</si>
  <si>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</si>
  <si>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</si>
  <si>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</si>
  <si>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</si>
  <si>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</si>
  <si>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</si>
  <si>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</si>
  <si>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</si>
  <si>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</si>
  <si>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</si>
  <si>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</si>
  <si>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</si>
  <si>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</si>
  <si>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</si>
  <si>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</si>
  <si>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</si>
  <si>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</si>
  <si>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</si>
  <si>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</si>
  <si>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</si>
  <si>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</si>
  <si>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</si>
  <si>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</si>
  <si>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</si>
  <si>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</si>
  <si>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</si>
  <si>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</si>
  <si>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</si>
  <si>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</si>
  <si>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</si>
  <si>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</si>
  <si>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</si>
  <si>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</si>
  <si>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</si>
  <si>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</si>
  <si>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</si>
  <si>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</si>
  <si>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</si>
  <si>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</si>
  <si>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</si>
  <si>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</si>
  <si>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</si>
  <si>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</si>
  <si>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</si>
  <si>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</si>
  <si>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</si>
  <si>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</si>
  <si>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</si>
  <si>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</si>
  <si>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</si>
  <si>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</si>
  <si>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</si>
  <si>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</si>
  <si>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</si>
  <si>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</si>
  <si>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</si>
  <si>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</si>
  <si>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</si>
  <si>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</si>
  <si>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</si>
  <si>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</si>
  <si>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</si>
  <si>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</si>
  <si>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</si>
  <si>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</si>
  <si>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</si>
  <si>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</si>
  <si>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</si>
  <si>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</si>
  <si>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</si>
  <si>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</si>
  <si>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</si>
  <si>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</si>
  <si>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</si>
  <si>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</si>
  <si>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</si>
  <si>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</si>
  <si>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</si>
  <si>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</si>
  <si>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</si>
  <si>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</si>
  <si>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</si>
  <si>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</si>
  <si>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</si>
  <si>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</si>
  <si>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</si>
  <si>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</si>
  <si>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</si>
  <si>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</si>
  <si>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</si>
  <si>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</si>
  <si>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</si>
  <si>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</si>
  <si>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</si>
  <si>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</si>
  <si>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</si>
  <si>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</si>
  <si>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</si>
  <si>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</si>
  <si>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</si>
  <si>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</si>
  <si>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</si>
  <si>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</si>
  <si>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</si>
  <si>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</si>
  <si>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</si>
  <si>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</si>
  <si>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</si>
  <si>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</si>
  <si>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</si>
  <si>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</si>
  <si>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</si>
  <si>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</si>
  <si>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</si>
  <si>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</si>
  <si>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</si>
  <si>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</si>
  <si>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</si>
  <si>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</si>
  <si>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</si>
  <si>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</si>
  <si>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</si>
  <si>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</si>
  <si>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</si>
  <si>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</si>
  <si>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</si>
  <si>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</si>
  <si>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</si>
  <si>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</si>
  <si>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</si>
  <si>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</si>
  <si>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</si>
  <si>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</si>
  <si>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</si>
  <si>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</si>
  <si>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</si>
  <si>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</si>
  <si>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</si>
  <si>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</si>
  <si>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</si>
  <si>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</si>
  <si>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</si>
  <si>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</si>
  <si>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</si>
  <si>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</si>
  <si>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</si>
  <si>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</si>
  <si>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</si>
  <si>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</si>
  <si>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</si>
  <si>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</si>
  <si>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</si>
  <si>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</si>
  <si>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</si>
  <si>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</si>
  <si>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</si>
  <si>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</si>
  <si>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</si>
  <si>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</si>
  <si>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</si>
  <si>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</si>
  <si>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</si>
  <si>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</si>
  <si>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</si>
  <si>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</si>
  <si>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</si>
  <si>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</si>
  <si>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</si>
  <si>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</si>
  <si>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</si>
  <si>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</si>
  <si>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</si>
  <si>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</si>
  <si>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</si>
  <si>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</si>
  <si>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</si>
  <si>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</si>
  <si>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</si>
  <si>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</si>
  <si>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</si>
  <si>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</si>
  <si>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</si>
  <si>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</si>
  <si>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</si>
  <si>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</si>
  <si>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</si>
  <si>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</si>
  <si>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</si>
  <si>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</si>
  <si>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</si>
  <si>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</si>
  <si>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</si>
  <si>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</si>
  <si>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</si>
  <si>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</si>
  <si>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</si>
  <si>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</si>
  <si>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</si>
  <si>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</si>
  <si>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</si>
  <si>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</si>
  <si>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</si>
  <si>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</si>
  <si>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</si>
  <si>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</si>
  <si>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</si>
  <si>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</si>
  <si>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</si>
  <si>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</si>
  <si>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</si>
  <si>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</si>
  <si>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</si>
  <si>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</si>
  <si>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</si>
  <si>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</si>
  <si>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</si>
  <si>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</si>
  <si>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</si>
  <si>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</si>
  <si>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</si>
  <si>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</si>
  <si>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</si>
  <si>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</si>
  <si>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</si>
  <si>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</si>
  <si>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</si>
  <si>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</si>
  <si>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</si>
  <si>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</si>
  <si>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</si>
  <si>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</si>
  <si>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</si>
  <si>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</si>
  <si>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</si>
  <si>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</si>
  <si>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</si>
  <si>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</si>
  <si>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</si>
  <si>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</si>
  <si>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</si>
  <si>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</si>
  <si>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</si>
  <si>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</si>
  <si>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</si>
  <si>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</si>
  <si>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</si>
  <si>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</si>
  <si>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</si>
  <si>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</si>
  <si>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</si>
  <si>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</si>
  <si>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</si>
  <si>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</si>
  <si>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</si>
  <si>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</si>
  <si>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</si>
  <si>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</si>
  <si>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</si>
  <si>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</si>
  <si>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</si>
  <si>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</si>
  <si>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</si>
  <si>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</si>
  <si>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</si>
  <si>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</si>
  <si>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</si>
  <si>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</si>
  <si>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</si>
  <si>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</si>
  <si>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</si>
  <si>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</si>
  <si>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</si>
  <si>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</si>
  <si>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</si>
  <si>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</si>
  <si>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</si>
  <si>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</si>
  <si>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</si>
  <si>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</si>
  <si>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</si>
  <si>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</si>
  <si>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</si>
  <si>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</si>
  <si>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</si>
  <si>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</si>
  <si>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</si>
  <si>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</si>
  <si>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</si>
  <si>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</si>
  <si>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</si>
  <si>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</si>
  <si>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</si>
  <si>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</si>
  <si>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</si>
  <si>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</si>
  <si>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</si>
  <si>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</si>
  <si>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</si>
  <si>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</si>
  <si>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</si>
  <si>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</si>
  <si>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</si>
  <si>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</si>
  <si>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</si>
  <si>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</si>
  <si>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</si>
  <si>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</si>
  <si>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</si>
  <si>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</si>
  <si>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</si>
  <si>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</si>
  <si>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</si>
  <si>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</si>
  <si>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</si>
  <si>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</si>
  <si>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</si>
  <si>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</si>
  <si>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</si>
  <si>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</si>
  <si>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</si>
  <si>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</si>
  <si>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</si>
  <si>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</si>
  <si>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</si>
  <si>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</si>
  <si>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</si>
  <si>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</si>
  <si>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</si>
  <si>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</si>
  <si>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</si>
  <si>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</si>
  <si>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</si>
  <si>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</si>
  <si>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</si>
  <si>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</si>
  <si>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</si>
  <si>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</si>
  <si>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</si>
  <si>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</si>
  <si>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</si>
  <si>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</si>
  <si>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</si>
  <si>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</si>
  <si>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</si>
  <si>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</si>
  <si>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</si>
  <si>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</si>
  <si>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</si>
  <si>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</si>
  <si>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</si>
  <si>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</si>
  <si>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</si>
  <si>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</si>
  <si>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</si>
  <si>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</si>
  <si>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</si>
  <si>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</si>
  <si>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</si>
  <si>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</si>
  <si>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</si>
  <si>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</si>
  <si>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</si>
  <si>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</si>
  <si>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</si>
  <si>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</si>
  <si>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</si>
  <si>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</si>
  <si>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</si>
  <si>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</si>
  <si>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</si>
  <si>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</si>
  <si>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</si>
  <si>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</si>
  <si>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</si>
  <si>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</si>
  <si>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</si>
  <si>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</si>
  <si>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</si>
  <si>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</si>
  <si>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</si>
  <si>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</si>
  <si>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</si>
  <si>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</si>
  <si>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</si>
  <si>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</si>
  <si>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</si>
  <si>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</si>
  <si>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</si>
  <si>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</si>
  <si>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</si>
  <si>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</si>
  <si>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</si>
  <si>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</si>
  <si>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</si>
  <si>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</si>
  <si>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</si>
  <si>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</si>
  <si>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</si>
  <si>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</si>
  <si>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</si>
  <si>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</si>
  <si>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</si>
  <si>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</si>
  <si>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</si>
  <si>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</si>
  <si>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</si>
  <si>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</si>
  <si>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</si>
  <si>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</si>
  <si>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</si>
  <si>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</si>
  <si>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</si>
  <si>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</si>
  <si>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</si>
  <si>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</si>
  <si>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</si>
  <si>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</si>
  <si>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</si>
  <si>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</si>
  <si>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</si>
  <si>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</si>
  <si>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</si>
  <si>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</si>
  <si>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</si>
  <si>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</si>
  <si>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</si>
  <si>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</si>
  <si>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</si>
  <si>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</si>
  <si>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</si>
  <si>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</si>
  <si>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</si>
  <si>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</si>
  <si>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</si>
  <si>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</si>
  <si>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</si>
  <si>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</si>
  <si>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</si>
  <si>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</si>
  <si>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</si>
  <si>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</si>
  <si>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</si>
  <si>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</si>
  <si>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</si>
  <si>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</si>
  <si>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</si>
  <si>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</si>
  <si>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</si>
  <si>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</si>
  <si>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</si>
  <si>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</si>
  <si>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</si>
  <si>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</si>
  <si>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</si>
  <si>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</si>
  <si>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</si>
  <si>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</si>
  <si>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</si>
  <si>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</si>
  <si>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</si>
  <si>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</si>
  <si>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</si>
  <si>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</si>
  <si>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</si>
  <si>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</si>
  <si>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</si>
  <si>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</si>
  <si>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</si>
  <si>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</si>
  <si>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</si>
  <si>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</si>
  <si>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</si>
  <si>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</si>
  <si>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</si>
  <si>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</si>
  <si>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</si>
  <si>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</si>
  <si>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</si>
  <si>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</si>
  <si>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</si>
  <si>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</si>
  <si>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</si>
  <si>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</si>
  <si>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</si>
  <si>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</si>
  <si>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</si>
  <si>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</si>
  <si>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</si>
  <si>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</si>
  <si>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</si>
  <si>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</si>
  <si>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</si>
  <si>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</si>
  <si>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</si>
  <si>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</si>
  <si>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</si>
  <si>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</si>
  <si>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</si>
  <si>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</si>
  <si>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</si>
  <si>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</si>
  <si>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</si>
  <si>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</si>
  <si>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</si>
  <si>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</si>
  <si>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</si>
  <si>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</si>
  <si>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</si>
  <si>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</si>
  <si>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</si>
  <si>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</si>
  <si>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</si>
  <si>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</si>
  <si>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</si>
  <si>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</si>
  <si>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</si>
  <si>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</si>
  <si>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</si>
  <si>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</si>
  <si>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</si>
  <si>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</si>
  <si>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</si>
  <si>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</si>
  <si>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</si>
  <si>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</si>
  <si>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</si>
  <si>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</si>
  <si>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</si>
  <si>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</si>
  <si>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</si>
  <si>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</si>
  <si>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</si>
  <si>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</si>
  <si>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</si>
  <si>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</si>
  <si>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</si>
  <si>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</si>
  <si>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</si>
  <si>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</si>
  <si>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</si>
  <si>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</si>
  <si>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</si>
  <si>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</si>
  <si>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</si>
  <si>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</si>
  <si>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</si>
  <si>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</si>
  <si>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</si>
  <si>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</si>
  <si>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</si>
  <si>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</si>
  <si>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</si>
  <si>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</si>
  <si>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</si>
  <si>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</si>
  <si>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</si>
  <si>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</si>
  <si>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</si>
  <si>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</si>
  <si>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</si>
  <si>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</si>
  <si>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</si>
  <si>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</si>
  <si>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</si>
  <si>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</si>
  <si>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</si>
  <si>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</si>
  <si>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</si>
  <si>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</si>
  <si>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</si>
  <si>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</si>
  <si>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</si>
  <si>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</si>
  <si>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</si>
  <si>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</si>
  <si>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</si>
  <si>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</si>
  <si>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</si>
  <si>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</si>
  <si>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</si>
  <si>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</si>
  <si>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</si>
  <si>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</si>
  <si>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</si>
  <si>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</si>
  <si>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</si>
  <si>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</si>
  <si>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</si>
  <si>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</si>
  <si>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</si>
  <si>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</si>
  <si>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</si>
  <si>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</si>
  <si>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</si>
  <si>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</si>
  <si>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</si>
  <si>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</si>
  <si>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</si>
  <si>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</si>
  <si>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</si>
  <si>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</si>
  <si>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</si>
  <si>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</si>
  <si>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</si>
  <si>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</si>
  <si>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</si>
  <si>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</si>
  <si>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</si>
  <si>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</si>
  <si>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</si>
  <si>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</si>
  <si>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</si>
  <si>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</si>
  <si>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</si>
  <si>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</si>
  <si>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</si>
  <si>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</si>
  <si>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</si>
  <si>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</si>
  <si>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</si>
  <si>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</si>
  <si>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</si>
  <si>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</si>
  <si>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</si>
  <si>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</si>
  <si>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</si>
  <si>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</si>
  <si>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</si>
  <si>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</si>
  <si>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</si>
  <si>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</si>
  <si>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</si>
  <si>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</si>
  <si>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</si>
  <si>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</si>
  <si>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</si>
  <si>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</si>
  <si>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</si>
  <si>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</si>
  <si>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</si>
  <si>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</si>
  <si>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</si>
  <si>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</si>
  <si>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</si>
  <si>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</si>
  <si>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</si>
  <si>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</si>
  <si>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</si>
  <si>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</si>
  <si>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</si>
  <si>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</si>
  <si>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</si>
  <si>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</si>
  <si>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</si>
  <si>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</si>
  <si>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</si>
  <si>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</si>
  <si>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</si>
  <si>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</si>
  <si>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</si>
  <si>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</si>
  <si>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</si>
  <si>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</si>
  <si>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</si>
  <si>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</si>
  <si>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</si>
  <si>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</si>
  <si>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</si>
  <si>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</si>
  <si>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</si>
  <si>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</si>
  <si>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</si>
  <si>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</si>
  <si>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</si>
  <si>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</si>
  <si>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</si>
  <si>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</si>
  <si>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</si>
  <si>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</si>
  <si>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</si>
  <si>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</si>
  <si>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</si>
  <si>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</si>
  <si>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</si>
  <si>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</si>
  <si>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</si>
  <si>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</si>
  <si>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</si>
  <si>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</si>
  <si>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</si>
  <si>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</si>
  <si>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</si>
  <si>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</si>
  <si>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</si>
  <si>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</si>
  <si>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</si>
  <si>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</si>
  <si>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</si>
  <si>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</si>
  <si>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</si>
  <si>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</si>
  <si>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</si>
  <si>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</si>
  <si>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</si>
  <si>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</si>
  <si>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</si>
  <si>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</si>
  <si>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</si>
  <si>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</si>
  <si>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</si>
  <si>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</si>
  <si>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</si>
  <si>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</si>
  <si>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</si>
  <si>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</si>
  <si>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</si>
  <si>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</si>
  <si>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</si>
  <si>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</si>
  <si>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</si>
  <si>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</si>
  <si>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</si>
  <si>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</si>
  <si>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</si>
  <si>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</si>
  <si>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</si>
  <si>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</si>
  <si>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</si>
  <si>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</si>
  <si>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</si>
  <si>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</si>
  <si>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</si>
  <si>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</si>
  <si>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</si>
  <si>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</si>
  <si>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</si>
  <si>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</si>
  <si>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</si>
  <si>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</si>
  <si>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</si>
  <si>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</si>
  <si>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</si>
  <si>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</si>
  <si>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</si>
  <si>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</si>
  <si>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</si>
  <si>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</si>
  <si>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</si>
  <si>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</si>
  <si>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</si>
  <si>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</si>
  <si>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</si>
  <si>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</si>
  <si>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</si>
  <si>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</si>
  <si>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</si>
  <si>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</si>
  <si>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</si>
  <si>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</si>
  <si>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</si>
  <si>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</si>
  <si>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</si>
  <si>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</si>
  <si>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</si>
  <si>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</si>
  <si>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</si>
  <si>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</si>
  <si>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</si>
  <si>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</si>
  <si>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</si>
  <si>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</si>
  <si>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</si>
  <si>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</si>
  <si>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</si>
  <si>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</si>
  <si>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</si>
  <si>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</si>
  <si>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</si>
  <si>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</si>
  <si>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</si>
  <si>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</si>
  <si>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</si>
  <si>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</si>
  <si>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</si>
  <si>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</si>
  <si>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</si>
  <si>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</si>
  <si>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</si>
  <si>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</si>
  <si>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</si>
  <si>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</si>
  <si>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</si>
  <si>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</si>
  <si>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</si>
  <si>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</si>
  <si>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</si>
  <si>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</si>
  <si>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</si>
  <si>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</si>
  <si>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</si>
  <si>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</si>
  <si>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</si>
  <si>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</si>
  <si>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</si>
  <si>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</si>
  <si>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</si>
  <si>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</si>
  <si>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</si>
  <si>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</si>
  <si>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</si>
  <si>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</si>
  <si>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</si>
  <si>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</si>
  <si>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</si>
  <si>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</si>
  <si>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</si>
  <si>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</si>
  <si>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</si>
  <si>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</si>
  <si>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</si>
  <si>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</si>
  <si>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</si>
  <si>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</si>
  <si>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</si>
  <si>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</si>
  <si>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</si>
  <si>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</si>
  <si>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</si>
  <si>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</si>
  <si>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</si>
  <si>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</si>
  <si>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</si>
  <si>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</si>
  <si>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</si>
  <si>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</si>
  <si>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</si>
  <si>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</si>
  <si>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</si>
  <si>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</si>
  <si>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</si>
  <si>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</si>
  <si>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</si>
  <si>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</si>
  <si>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</si>
  <si>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</si>
  <si>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</si>
  <si>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</si>
  <si>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</si>
  <si>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</si>
  <si>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</si>
  <si>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</si>
  <si>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</si>
  <si>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</si>
  <si>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</si>
  <si>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</si>
  <si>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</si>
  <si>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</si>
  <si>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</si>
  <si>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</si>
  <si>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</si>
  <si>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</si>
  <si>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</si>
  <si>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</si>
  <si>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</si>
  <si>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</si>
  <si>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</si>
  <si>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</si>
  <si>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</si>
  <si>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</si>
  <si>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</si>
  <si>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</si>
  <si>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</si>
  <si>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</si>
  <si>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</si>
  <si>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</si>
  <si>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</si>
  <si>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</si>
  <si>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</si>
  <si>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</si>
  <si>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</si>
  <si>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</si>
  <si>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</si>
  <si>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</si>
  <si>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</si>
  <si>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</si>
  <si>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</si>
  <si>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</si>
  <si>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</si>
  <si>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</si>
  <si>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</si>
  <si>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</si>
  <si>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</si>
  <si>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</si>
  <si>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</si>
  <si>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</si>
  <si>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</si>
  <si>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</si>
  <si>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</si>
  <si>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</si>
  <si>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</si>
  <si>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</si>
  <si>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</si>
  <si>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</si>
  <si>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</si>
  <si>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</si>
  <si>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</si>
  <si>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</si>
  <si>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</si>
  <si>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</si>
  <si>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</si>
  <si>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</si>
  <si>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</si>
  <si>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</si>
  <si>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</si>
  <si>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</si>
  <si>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</si>
  <si>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</si>
  <si>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</si>
  <si>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</si>
  <si>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</si>
  <si>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</si>
  <si>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</si>
  <si>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</si>
  <si>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</si>
  <si>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</si>
  <si>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</si>
  <si>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</si>
  <si>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</si>
  <si>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</si>
  <si>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</si>
  <si>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</si>
  <si>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</si>
  <si>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</si>
  <si>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</si>
  <si>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</si>
  <si>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</si>
  <si>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</si>
  <si>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</si>
  <si>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</si>
  <si>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</si>
  <si>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</si>
  <si>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</si>
  <si>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</si>
  <si>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</si>
  <si>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</si>
  <si>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</si>
  <si>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</si>
  <si>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</si>
  <si>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</si>
  <si>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</si>
  <si>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</si>
  <si>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</si>
  <si>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</si>
  <si>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</si>
  <si>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</si>
  <si>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</si>
  <si>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</si>
  <si>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</si>
  <si>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</si>
  <si>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</si>
  <si>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</si>
  <si>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</si>
  <si>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</si>
  <si>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</si>
  <si>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</si>
  <si>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</si>
  <si>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</si>
  <si>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</si>
  <si>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</si>
  <si>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</si>
  <si>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</si>
  <si>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</si>
  <si>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</si>
  <si>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</si>
  <si>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</si>
  <si>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</si>
  <si>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</si>
  <si>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</si>
  <si>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</si>
  <si>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</si>
  <si>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</si>
  <si>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</si>
  <si>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</si>
  <si>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</si>
  <si>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</si>
  <si>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</si>
  <si>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</si>
  <si>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</si>
  <si>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</si>
  <si>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</si>
  <si>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</si>
  <si>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</si>
  <si>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</si>
  <si>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</si>
  <si>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</si>
  <si>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</si>
  <si>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</si>
  <si>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</si>
  <si>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</si>
  <si>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</si>
  <si>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</si>
  <si>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</si>
  <si>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</si>
  <si>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</si>
  <si>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</si>
  <si>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</si>
  <si>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</si>
  <si>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</si>
  <si>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</si>
  <si>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</si>
  <si>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</si>
  <si>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</si>
  <si>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</si>
  <si>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</si>
  <si>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</si>
  <si>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</si>
  <si>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</si>
  <si>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</si>
  <si>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</si>
  <si>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</si>
  <si>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</si>
  <si>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</si>
  <si>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</si>
  <si>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</si>
  <si>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</si>
  <si>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</si>
  <si>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</si>
  <si>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</si>
  <si>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</si>
  <si>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</si>
  <si>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</si>
  <si>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</si>
  <si>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</si>
  <si>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</si>
  <si>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</si>
  <si>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</si>
  <si>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</si>
  <si>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</si>
  <si>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</si>
  <si>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</si>
  <si>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</si>
  <si>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</si>
  <si>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</si>
  <si>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</si>
  <si>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</si>
  <si>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</si>
  <si>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</si>
  <si>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</si>
  <si>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</si>
  <si>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</si>
  <si>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2021-8-08002172020</t>
  </si>
  <si>
    <t xml:space="preserve">Prestar los servicios de educación inicial en el marco de la atención integral en Centros de Desarrollo Infantil en medio familiar - DIMF-, de conformidad con el Manual Operativo de la Modalidad familiar, el Lineamiento tecnico para la atención a la primera infancia y las directrices establecidas por el ICBF, en armonia con la politica de Estado para el Desarrollo Integral de la Primera Infancia de Cero a Siempre.                                                                                                                                                                                                                          Prestar los servicios de educación inicial en el marco de la atención integral en Centros de Desarrollo Infantil Institucional-CDI-,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                                                                                                                                                                                                                                                   Prestar los servicios de educación inicial en el marco de la atención integral en Hogares Infantiles , de conformidad con el Manual Operativo de la Modalidad Institucional , el Lineamiento tecnico para la atención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</si>
</sst>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60" zoomScaleNormal="60"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6" t="str">
        <f>HYPERLINK("#MI_Oferente_Singular!A114","CAPACIDAD RESIDUAL")</f>
        <v>CAPACIDAD RESIDUAL</v>
      </c>
      <c r="F8" s="237"/>
      <c r="G8" s="238"/>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6" t="str">
        <f>HYPERLINK("#MI_Oferente_Singular!A162","TALENTO HUMANO")</f>
        <v>TALENTO HUMANO</v>
      </c>
      <c r="F9" s="237"/>
      <c r="G9" s="238"/>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6" t="str">
        <f>HYPERLINK("#MI_Oferente_Singular!F162","INFRAESTRUCTURA")</f>
        <v>INFRAESTRUCTURA</v>
      </c>
      <c r="F10" s="237"/>
      <c r="G10" s="238"/>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2736</v>
      </c>
      <c r="D15" s="35"/>
      <c r="E15" s="35"/>
      <c r="F15" s="5"/>
      <c r="G15" s="32" t="s">
        <v>1168</v>
      </c>
      <c r="H15" s="103" t="s">
        <v>163</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239"/>
      <c r="I20" s="138" t="s">
        <v>163</v>
      </c>
      <c r="J20" s="139" t="s">
        <v>165</v>
      </c>
      <c r="K20" s="140">
        <v>4007584924</v>
      </c>
      <c r="L20" s="141">
        <v>44228</v>
      </c>
      <c r="M20" s="141">
        <v>44561</v>
      </c>
      <c r="N20" s="126">
        <f>+(M20-L20)/30</f>
        <v>11.1</v>
      </c>
      <c r="O20" s="129"/>
      <c r="U20" s="125"/>
      <c r="V20" s="105">
        <f ca="1">NOW()</f>
        <v>44194.87012349537</v>
      </c>
      <c r="W20" s="105">
        <f ca="1">NOW()</f>
        <v>44194.87012349537</v>
      </c>
    </row>
    <row r="21" spans="1:23" ht="30" customHeight="1" outlineLevel="1" x14ac:dyDescent="0.25">
      <c r="A21" s="9"/>
      <c r="B21" s="71"/>
      <c r="C21" s="5"/>
      <c r="D21" s="5"/>
      <c r="E21" s="5"/>
      <c r="F21" s="5"/>
      <c r="G21" s="5"/>
      <c r="H21" s="70"/>
      <c r="I21" s="138" t="s">
        <v>163</v>
      </c>
      <c r="J21" s="139" t="s">
        <v>178</v>
      </c>
      <c r="K21" s="140"/>
      <c r="L21" s="141">
        <v>44228</v>
      </c>
      <c r="M21" s="141">
        <v>44561</v>
      </c>
      <c r="N21" s="126">
        <f t="shared" ref="N21:N35" si="0">+(M21-L21)/30</f>
        <v>11.1</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FUNDACION HACIA EL DESARROLLO SOCIAL FUNDES</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2737</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6"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3"/>
      <c r="Z178" s="154" t="str">
        <f>IF(Y178&gt;0,SUM(E180+Y178),"")</f>
        <v/>
      </c>
      <c r="AA178" s="19"/>
      <c r="AB178" s="19"/>
    </row>
    <row r="179" spans="1:28" ht="23.25" x14ac:dyDescent="0.25">
      <c r="A179" s="9"/>
      <c r="B179" s="187" t="s">
        <v>2669</v>
      </c>
      <c r="C179" s="187"/>
      <c r="D179" s="187"/>
      <c r="E179" s="160">
        <v>0.02</v>
      </c>
      <c r="F179" s="159">
        <v>0.06</v>
      </c>
      <c r="G179" s="154">
        <f>IF(F179&gt;0,SUM(E179+F179),"")</f>
        <v>0.08</v>
      </c>
      <c r="H179" s="5"/>
      <c r="I179" s="187" t="s">
        <v>2671</v>
      </c>
      <c r="J179" s="187"/>
      <c r="K179" s="187"/>
      <c r="L179" s="187"/>
      <c r="M179" s="161">
        <v>0.05</v>
      </c>
      <c r="O179" s="8"/>
      <c r="Q179" s="19"/>
      <c r="R179" s="148">
        <f>IF(M179&gt;0,SUM(L179+M179),"")</f>
        <v>0.05</v>
      </c>
      <c r="T179" s="19"/>
      <c r="U179" s="233" t="s">
        <v>1166</v>
      </c>
      <c r="V179" s="233"/>
      <c r="W179" s="233"/>
      <c r="X179" s="24">
        <v>0.02</v>
      </c>
      <c r="Y179" s="153"/>
      <c r="Z179" s="154" t="str">
        <f>IF(Y179&gt;0,SUM(E181+Y179),"")</f>
        <v/>
      </c>
      <c r="AA179" s="19"/>
      <c r="AB179" s="19"/>
    </row>
    <row r="180" spans="1:28" ht="23.25" hidden="1" x14ac:dyDescent="0.25">
      <c r="A180" s="9"/>
      <c r="B180" s="173"/>
      <c r="C180" s="173"/>
      <c r="D180" s="173"/>
      <c r="E180" s="158"/>
      <c r="H180" s="5"/>
      <c r="I180" s="173"/>
      <c r="J180" s="173"/>
      <c r="K180" s="173"/>
      <c r="L180" s="173"/>
      <c r="M180" s="5"/>
      <c r="O180" s="8"/>
      <c r="Q180" s="19"/>
      <c r="R180" s="148" t="str">
        <f>IF(S180&gt;0,SUM(L180+S180),"")</f>
        <v/>
      </c>
      <c r="S180" s="153"/>
      <c r="T180" s="19"/>
      <c r="U180" s="233" t="s">
        <v>1167</v>
      </c>
      <c r="V180" s="233"/>
      <c r="W180" s="233"/>
      <c r="X180" s="24">
        <v>0.03</v>
      </c>
      <c r="Y180" s="153"/>
      <c r="Z180" s="154" t="str">
        <f>IF(Y180&gt;0,SUM(E182+Y180),"")</f>
        <v/>
      </c>
      <c r="AA180" s="19"/>
      <c r="AB180" s="19"/>
    </row>
    <row r="181" spans="1:28" ht="23.25" hidden="1" x14ac:dyDescent="0.25">
      <c r="A181" s="9"/>
      <c r="B181" s="173"/>
      <c r="C181" s="173"/>
      <c r="D181" s="173"/>
      <c r="E181" s="158"/>
      <c r="H181" s="5"/>
      <c r="I181" s="173"/>
      <c r="J181" s="173"/>
      <c r="K181" s="173"/>
      <c r="L181" s="17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3"/>
      <c r="C182" s="173"/>
      <c r="D182" s="173"/>
      <c r="E182" s="158"/>
      <c r="H182" s="5"/>
      <c r="I182" s="173"/>
      <c r="J182" s="173"/>
      <c r="K182" s="173"/>
      <c r="L182" s="17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0.08</v>
      </c>
      <c r="D185" s="91" t="s">
        <v>2628</v>
      </c>
      <c r="E185" s="94">
        <f>+(C185*SUM(K20:K35))</f>
        <v>320606793.92000002</v>
      </c>
      <c r="F185" s="92"/>
      <c r="G185" s="93"/>
      <c r="H185" s="88"/>
      <c r="I185" s="90" t="s">
        <v>2627</v>
      </c>
      <c r="J185" s="155">
        <f>+SUM(M179:M183)</f>
        <v>0.05</v>
      </c>
      <c r="K185" s="232" t="s">
        <v>2628</v>
      </c>
      <c r="L185" s="232"/>
      <c r="M185" s="94">
        <f>+J185*(SUM(K20:K35))</f>
        <v>200379246.20000002</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91" t="s">
        <v>2636</v>
      </c>
      <c r="C192" s="191"/>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4fb10211-09fb-4e80-9f0b-184718d5d98c"/>
    <ds:schemaRef ds:uri="http://schemas.microsoft.com/office/infopath/2007/PartnerControls"/>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2020-12-30T01:27:35Z</cp:lastPrinted>
  <dcterms:created xsi:type="dcterms:W3CDTF">2020-10-14T21:57:42Z</dcterms:created>
  <dcterms:modified xsi:type="dcterms:W3CDTF">2020-12-30T01:53:02Z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