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39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<sst xmlns="http://schemas.openxmlformats.org/spreadsheetml/2006/main" count="3274" uniqueCount="2738">
  <si>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</si>
  <si>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</si>
  <si>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</si>
  <si>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</si>
  <si>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</si>
  <si>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</si>
  <si>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</si>
  <si>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</si>
  <si>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</si>
  <si>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</si>
  <si>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</si>
  <si>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</si>
  <si>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</si>
  <si>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</si>
  <si>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</si>
  <si>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</si>
  <si>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</si>
  <si>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</si>
  <si>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</si>
  <si>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</si>
  <si>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</si>
  <si>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</si>
  <si>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</si>
  <si>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</si>
  <si>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</si>
  <si>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</si>
  <si>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</si>
  <si>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</si>
  <si>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</si>
  <si>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</si>
  <si>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</si>
  <si>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</si>
  <si>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</si>
  <si>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</si>
  <si>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</si>
  <si>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</si>
  <si>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</si>
  <si>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</si>
  <si>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</si>
  <si>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</si>
  <si>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</si>
  <si>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</si>
  <si>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</si>
  <si>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</si>
  <si>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</si>
  <si>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</si>
  <si>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</si>
  <si>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</si>
  <si>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</si>
  <si>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</si>
  <si>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</si>
  <si>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</si>
  <si>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</si>
  <si>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</si>
  <si>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</si>
  <si>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</si>
  <si>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</si>
  <si>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</si>
  <si>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</si>
  <si>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</si>
  <si>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</si>
  <si>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</si>
  <si>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</si>
  <si>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</si>
  <si>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</si>
  <si>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</si>
  <si>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</si>
  <si>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</si>
  <si>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</si>
  <si>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</si>
  <si>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</si>
  <si>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</si>
  <si>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</si>
  <si>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</si>
  <si>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</si>
  <si>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</si>
  <si>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</si>
  <si>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</si>
  <si>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</si>
  <si>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</si>
  <si>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</si>
  <si>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</si>
  <si>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</si>
  <si>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</si>
  <si>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</si>
  <si>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</si>
  <si>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</si>
  <si>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</si>
  <si>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</si>
  <si>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</si>
  <si>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</si>
  <si>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</si>
  <si>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</si>
  <si>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</si>
  <si>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</si>
  <si>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</si>
  <si>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</si>
  <si>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</si>
  <si>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</si>
  <si>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</si>
  <si>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</si>
  <si>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</si>
  <si>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</si>
  <si>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</si>
  <si>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</si>
  <si>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</si>
  <si>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</si>
  <si>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</si>
  <si>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</si>
  <si>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</si>
  <si>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</si>
  <si>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</si>
  <si>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</si>
  <si>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</si>
  <si>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</si>
  <si>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</si>
  <si>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</si>
  <si>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</si>
  <si>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</si>
  <si>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</si>
  <si>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</si>
  <si>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</si>
  <si>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</si>
  <si>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</si>
  <si>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</si>
  <si>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</si>
  <si>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</si>
  <si>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</si>
  <si>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</si>
  <si>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</si>
  <si>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</si>
  <si>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</si>
  <si>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</si>
  <si>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</si>
  <si>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</si>
  <si>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</si>
  <si>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</si>
  <si>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</si>
  <si>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</si>
  <si>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</si>
  <si>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</si>
  <si>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</si>
  <si>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</si>
  <si>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</si>
  <si>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</si>
  <si>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</si>
  <si>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</si>
  <si>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</si>
  <si>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</si>
  <si>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</si>
  <si>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</si>
  <si>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</si>
  <si>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</si>
  <si>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</si>
  <si>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</si>
  <si>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</si>
  <si>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</si>
  <si>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</si>
  <si>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</si>
  <si>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</si>
  <si>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</si>
  <si>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</si>
  <si>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</si>
  <si>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</si>
  <si>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</si>
  <si>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</si>
  <si>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</si>
  <si>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</si>
  <si>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</si>
  <si>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</si>
  <si>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</si>
  <si>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</si>
  <si>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</si>
  <si>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</si>
  <si>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</si>
  <si>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</si>
  <si>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</si>
  <si>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</si>
  <si>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</si>
  <si>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</si>
  <si>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</si>
  <si>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</si>
  <si>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</si>
  <si>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</si>
  <si>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</si>
  <si>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</si>
  <si>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</si>
  <si>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</si>
  <si>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</si>
  <si>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</si>
  <si>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</si>
  <si>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</si>
  <si>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</si>
  <si>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</si>
  <si>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</si>
  <si>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</si>
  <si>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</si>
  <si>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</si>
  <si>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</si>
  <si>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</si>
  <si>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</si>
  <si>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</si>
  <si>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</si>
  <si>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</si>
  <si>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</si>
  <si>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</si>
  <si>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</si>
  <si>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</si>
  <si>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</si>
  <si>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</si>
  <si>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</si>
  <si>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</si>
  <si>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</si>
  <si>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</si>
  <si>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</si>
  <si>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</si>
  <si>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</si>
  <si>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</si>
  <si>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</si>
  <si>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</si>
  <si>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</si>
  <si>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</si>
  <si>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</si>
  <si>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</si>
  <si>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</si>
  <si>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</si>
  <si>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</si>
  <si>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</si>
  <si>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</si>
  <si>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</si>
  <si>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</si>
  <si>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</si>
  <si>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</si>
  <si>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</si>
  <si>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</si>
  <si>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</si>
  <si>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</si>
  <si>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</si>
  <si>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</si>
  <si>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</si>
  <si>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</si>
  <si>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</si>
  <si>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</si>
  <si>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</si>
  <si>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</si>
  <si>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</si>
  <si>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</si>
  <si>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</si>
  <si>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</si>
  <si>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</si>
  <si>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</si>
  <si>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</si>
  <si>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</si>
  <si>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</si>
  <si>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</si>
  <si>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</si>
  <si>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</si>
  <si>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</si>
  <si>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</si>
  <si>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</si>
  <si>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</si>
  <si>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</si>
  <si>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</si>
  <si>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</si>
  <si>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</si>
  <si>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</si>
  <si>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</si>
  <si>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</si>
  <si>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</si>
  <si>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</si>
  <si>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</si>
  <si>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</si>
  <si>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</si>
  <si>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</si>
  <si>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</si>
  <si>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</si>
  <si>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</si>
  <si>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</si>
  <si>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</si>
  <si>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</si>
  <si>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</si>
  <si>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</si>
  <si>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</si>
  <si>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</si>
  <si>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</si>
  <si>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</si>
  <si>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</si>
  <si>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</si>
  <si>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</si>
  <si>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</si>
  <si>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</si>
  <si>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</si>
  <si>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</si>
  <si>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</si>
  <si>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</si>
  <si>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</si>
  <si>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</si>
  <si>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</si>
  <si>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</si>
  <si>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</si>
  <si>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</si>
  <si>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</si>
  <si>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</si>
  <si>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</si>
  <si>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</si>
  <si>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</si>
  <si>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</si>
  <si>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</si>
  <si>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</si>
  <si>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</si>
  <si>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</si>
  <si>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</si>
  <si>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</si>
  <si>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</si>
  <si>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</si>
  <si>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</si>
  <si>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</si>
  <si>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</si>
  <si>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</si>
  <si>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</si>
  <si>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</si>
  <si>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</si>
  <si>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</si>
  <si>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</si>
  <si>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</si>
  <si>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</si>
  <si>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</si>
  <si>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</si>
  <si>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</si>
  <si>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</si>
  <si>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</si>
  <si>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</si>
  <si>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</si>
  <si>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</si>
  <si>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</si>
  <si>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</si>
  <si>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</si>
  <si>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</si>
  <si>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</si>
  <si>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</si>
  <si>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</si>
  <si>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</si>
  <si>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</si>
  <si>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</si>
  <si>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</si>
  <si>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</si>
  <si>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</si>
  <si>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</si>
  <si>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</si>
  <si>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</si>
  <si>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</si>
  <si>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</si>
  <si>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</si>
  <si>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</si>
  <si>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</si>
  <si>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</si>
  <si>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</si>
  <si>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</si>
  <si>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</si>
  <si>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</si>
  <si>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</si>
  <si>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</si>
  <si>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</si>
  <si>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</si>
  <si>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</si>
  <si>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</si>
  <si>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</si>
  <si>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</si>
  <si>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</si>
  <si>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</si>
  <si>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</si>
  <si>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</si>
  <si>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</si>
  <si>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</si>
  <si>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</si>
  <si>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</si>
  <si>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</si>
  <si>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</si>
  <si>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</si>
  <si>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</si>
  <si>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</si>
  <si>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</si>
  <si>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</si>
  <si>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</si>
  <si>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</si>
  <si>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</si>
  <si>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</si>
  <si>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</si>
  <si>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</si>
  <si>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</si>
  <si>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</si>
  <si>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</si>
  <si>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</si>
  <si>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</si>
  <si>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</si>
  <si>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</si>
  <si>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</si>
  <si>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</si>
  <si>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</si>
  <si>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</si>
  <si>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</si>
  <si>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</si>
  <si>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</si>
  <si>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</si>
  <si>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</si>
  <si>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</si>
  <si>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</si>
  <si>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</si>
  <si>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</si>
  <si>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</si>
  <si>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</si>
  <si>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</si>
  <si>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</si>
  <si>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</si>
  <si>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</si>
  <si>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</si>
  <si>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</si>
  <si>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</si>
  <si>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</si>
  <si>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</si>
  <si>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</si>
  <si>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</si>
  <si>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</si>
  <si>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</si>
  <si>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</si>
  <si>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</si>
  <si>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</si>
  <si>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</si>
  <si>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</si>
  <si>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</si>
  <si>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</si>
  <si>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</si>
  <si>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</si>
  <si>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</si>
  <si>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</si>
  <si>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</si>
  <si>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</si>
  <si>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</si>
  <si>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</si>
  <si>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</si>
  <si>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</si>
  <si>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</si>
  <si>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</si>
  <si>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</si>
  <si>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</si>
  <si>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</si>
  <si>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</si>
  <si>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</si>
  <si>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</si>
  <si>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</si>
  <si>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</si>
  <si>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</si>
  <si>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</si>
  <si>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</si>
  <si>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</si>
  <si>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</si>
  <si>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</si>
  <si>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</si>
  <si>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</si>
  <si>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</si>
  <si>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</si>
  <si>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</si>
  <si>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</si>
  <si>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</si>
  <si>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</si>
  <si>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</si>
  <si>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</si>
  <si>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</si>
  <si>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</si>
  <si>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</si>
  <si>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</si>
  <si>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</si>
  <si>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</si>
  <si>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</si>
  <si>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</si>
  <si>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</si>
  <si>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</si>
  <si>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</si>
  <si>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</si>
  <si>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</si>
  <si>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</si>
  <si>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</si>
  <si>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</si>
  <si>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</si>
  <si>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</si>
  <si>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</si>
  <si>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</si>
  <si>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</si>
  <si>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</si>
  <si>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</si>
  <si>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</si>
  <si>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</si>
  <si>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</si>
  <si>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</si>
  <si>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</si>
  <si>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</si>
  <si>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</si>
  <si>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</si>
  <si>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</si>
  <si>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</si>
  <si>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</si>
  <si>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</si>
  <si>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</si>
  <si>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</si>
  <si>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</si>
  <si>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</si>
  <si>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</si>
  <si>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</si>
  <si>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</si>
  <si>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</si>
  <si>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</si>
  <si>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</si>
  <si>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</si>
  <si>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</si>
  <si>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</si>
  <si>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</si>
  <si>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</si>
  <si>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</si>
  <si>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</si>
  <si>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</si>
  <si>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</si>
  <si>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</si>
  <si>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</si>
  <si>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</si>
  <si>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</si>
  <si>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</si>
  <si>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</si>
  <si>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</si>
  <si>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</si>
  <si>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</si>
  <si>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</si>
  <si>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</si>
  <si>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</si>
  <si>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</si>
  <si>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</si>
  <si>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</si>
  <si>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</si>
  <si>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</si>
  <si>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</si>
  <si>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</si>
  <si>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</si>
  <si>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</si>
  <si>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</si>
  <si>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</si>
  <si>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</si>
  <si>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</si>
  <si>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</si>
  <si>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</si>
  <si>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</si>
  <si>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</si>
  <si>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</si>
  <si>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</si>
  <si>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</si>
  <si>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</si>
  <si>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</si>
  <si>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</si>
  <si>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</si>
  <si>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</si>
  <si>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</si>
  <si>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</si>
  <si>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</si>
  <si>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</si>
  <si>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</si>
  <si>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</si>
  <si>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</si>
  <si>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</si>
  <si>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</si>
  <si>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</si>
  <si>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</si>
  <si>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</si>
  <si>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</si>
  <si>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</si>
  <si>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</si>
  <si>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</si>
  <si>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</si>
  <si>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</si>
  <si>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</si>
  <si>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</si>
  <si>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</si>
  <si>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</si>
  <si>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</si>
  <si>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</si>
  <si>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</si>
  <si>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</si>
  <si>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</si>
  <si>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</si>
  <si>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</si>
  <si>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</si>
  <si>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</si>
  <si>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</si>
  <si>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</si>
  <si>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</si>
  <si>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</si>
  <si>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</si>
  <si>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</si>
  <si>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</si>
  <si>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</si>
  <si>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</si>
  <si>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</si>
  <si>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</si>
  <si>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</si>
  <si>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</si>
  <si>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</si>
  <si>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</si>
  <si>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</si>
  <si>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</si>
  <si>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</si>
  <si>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</si>
  <si>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</si>
  <si>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</si>
  <si>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</si>
  <si>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</si>
  <si>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</si>
  <si>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</si>
  <si>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</si>
  <si>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</si>
  <si>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</si>
  <si>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</si>
  <si>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</si>
  <si>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</si>
  <si>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</si>
  <si>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</si>
  <si>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</si>
  <si>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</si>
  <si>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</si>
  <si>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</si>
  <si>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</si>
  <si>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</si>
  <si>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</si>
  <si>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</si>
  <si>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</si>
  <si>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</si>
  <si>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</si>
  <si>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</si>
  <si>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</si>
  <si>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</si>
  <si>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</si>
  <si>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</si>
  <si>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</si>
  <si>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</si>
  <si>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</si>
  <si>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</si>
  <si>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</si>
  <si>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</si>
  <si>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</si>
  <si>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</si>
  <si>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</si>
  <si>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</si>
  <si>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</si>
  <si>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</si>
  <si>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</si>
  <si>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</si>
  <si>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</si>
  <si>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</si>
  <si>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</si>
  <si>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</si>
  <si>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</si>
  <si>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</si>
  <si>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</si>
  <si>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</si>
  <si>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</si>
  <si>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</si>
  <si>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</si>
  <si>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</si>
  <si>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</si>
  <si>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</si>
  <si>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</si>
  <si>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</si>
  <si>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</si>
  <si>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</si>
  <si>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</si>
  <si>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</si>
  <si>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</si>
  <si>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</si>
  <si>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</si>
  <si>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</si>
  <si>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</si>
  <si>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</si>
  <si>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</si>
  <si>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</si>
  <si>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</si>
  <si>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</si>
  <si>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</si>
  <si>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</si>
  <si>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</si>
  <si>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</si>
  <si>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</si>
  <si>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</si>
  <si>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</si>
  <si>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</si>
  <si>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</si>
  <si>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</si>
  <si>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</si>
  <si>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</si>
  <si>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</si>
  <si>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</si>
  <si>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</si>
  <si>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</si>
  <si>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</si>
  <si>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</si>
  <si>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</si>
  <si>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</si>
  <si>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</si>
  <si>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</si>
  <si>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</si>
  <si>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</si>
  <si>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</si>
  <si>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</si>
  <si>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</si>
  <si>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</si>
  <si>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</si>
  <si>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</si>
  <si>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</si>
  <si>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</si>
  <si>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</si>
  <si>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</si>
  <si>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</si>
  <si>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</si>
  <si>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</si>
  <si>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</si>
  <si>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</si>
  <si>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</si>
  <si>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</si>
  <si>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</si>
  <si>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</si>
  <si>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</si>
  <si>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</si>
  <si>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</si>
  <si>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</si>
  <si>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</si>
  <si>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</si>
  <si>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</si>
  <si>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</si>
  <si>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</si>
  <si>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</si>
  <si>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</si>
  <si>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</si>
  <si>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</si>
  <si>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</si>
  <si>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</si>
  <si>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</si>
  <si>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</si>
  <si>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</si>
  <si>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</si>
  <si>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</si>
  <si>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</si>
  <si>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</si>
  <si>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</si>
  <si>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</si>
  <si>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</si>
  <si>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</si>
  <si>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</si>
  <si>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</si>
  <si>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</si>
  <si>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</si>
  <si>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</si>
  <si>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</si>
  <si>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</si>
  <si>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</si>
  <si>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</si>
  <si>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</si>
  <si>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</si>
  <si>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</si>
  <si>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</si>
  <si>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</si>
  <si>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</si>
  <si>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</si>
  <si>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</si>
  <si>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</si>
  <si>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</si>
  <si>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</si>
  <si>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</si>
  <si>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</si>
  <si>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</si>
  <si>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</si>
  <si>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</si>
  <si>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</si>
  <si>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</si>
  <si>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</si>
  <si>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</si>
  <si>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</si>
  <si>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</si>
  <si>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</si>
  <si>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</si>
  <si>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</si>
  <si>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</si>
  <si>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</si>
  <si>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</si>
  <si>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</si>
  <si>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</si>
  <si>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</si>
  <si>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</si>
  <si>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</si>
  <si>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</si>
  <si>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</si>
  <si>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</si>
  <si>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</si>
  <si>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</si>
  <si>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</si>
  <si>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</si>
  <si>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</si>
  <si>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</si>
  <si>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</si>
  <si>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</si>
  <si>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</si>
  <si>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</si>
  <si>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</si>
  <si>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</si>
  <si>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</si>
  <si>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</si>
  <si>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</si>
  <si>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</si>
  <si>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</si>
  <si>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</si>
  <si>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</si>
  <si>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</si>
  <si>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</si>
  <si>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</si>
  <si>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</si>
  <si>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</si>
  <si>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</si>
  <si>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</si>
  <si>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</si>
  <si>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</si>
  <si>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</si>
  <si>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</si>
  <si>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</si>
  <si>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</si>
  <si>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</si>
  <si>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</si>
  <si>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</si>
  <si>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</si>
  <si>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</si>
  <si>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</si>
  <si>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</si>
  <si>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</si>
  <si>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</si>
  <si>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</si>
  <si>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</si>
  <si>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</si>
  <si>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</si>
  <si>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</si>
  <si>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</si>
  <si>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</si>
  <si>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</si>
  <si>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</si>
  <si>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</si>
  <si>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</si>
  <si>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</si>
  <si>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</si>
  <si>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</si>
  <si>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</si>
  <si>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</si>
  <si>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</si>
  <si>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</si>
  <si>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</si>
  <si>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</si>
  <si>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</si>
  <si>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</si>
  <si>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</si>
  <si>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</si>
  <si>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</si>
  <si>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</si>
  <si>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</si>
  <si>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</si>
  <si>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</si>
  <si>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</si>
  <si>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</si>
  <si>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</si>
  <si>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</si>
  <si>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</si>
  <si>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</si>
  <si>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</si>
  <si>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</si>
  <si>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</si>
  <si>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</si>
  <si>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</si>
  <si>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</si>
  <si>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</si>
  <si>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</si>
  <si>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</si>
  <si>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</si>
  <si>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</si>
  <si>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</si>
  <si>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</si>
  <si>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</si>
  <si>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</si>
  <si>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</si>
  <si>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</si>
  <si>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</si>
  <si>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</si>
  <si>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</si>
  <si>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</si>
  <si>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</si>
  <si>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</si>
  <si>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</si>
  <si>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</si>
  <si>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</si>
  <si>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</si>
  <si>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</si>
  <si>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</si>
  <si>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</si>
  <si>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</si>
  <si>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</si>
  <si>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</si>
  <si>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</si>
  <si>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</si>
  <si>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</si>
  <si>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</si>
  <si>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</si>
  <si>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</si>
  <si>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</si>
  <si>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</si>
  <si>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</si>
  <si>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</si>
  <si>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</si>
  <si>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</si>
  <si>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</si>
  <si>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</si>
  <si>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</si>
  <si>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</si>
  <si>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</si>
  <si>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</si>
  <si>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</si>
  <si>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</si>
  <si>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</si>
  <si>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</si>
  <si>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</si>
  <si>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</si>
  <si>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</si>
  <si>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</si>
  <si>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</si>
  <si>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</si>
  <si>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</si>
  <si>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</si>
  <si>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</si>
  <si>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</si>
  <si>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</si>
  <si>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</si>
  <si>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</si>
  <si>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</si>
  <si>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</si>
  <si>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</si>
  <si>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</si>
  <si>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</si>
  <si>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</si>
  <si>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</si>
  <si>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</si>
  <si>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</si>
  <si>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</si>
  <si>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</si>
  <si>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</si>
  <si>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</si>
  <si>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</si>
  <si>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</si>
  <si>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</si>
  <si>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</si>
  <si>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</si>
  <si>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</si>
  <si>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</si>
  <si>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</si>
  <si>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</si>
  <si>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</si>
  <si>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</si>
  <si>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</si>
  <si>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</si>
  <si>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</si>
  <si>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</si>
  <si>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</si>
  <si>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</si>
  <si>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</si>
  <si>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</si>
  <si>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</si>
  <si>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</si>
  <si>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</si>
  <si>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</si>
  <si>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</si>
  <si>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</si>
  <si>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</si>
  <si>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</si>
  <si>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</si>
  <si>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</si>
  <si>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</si>
  <si>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</si>
  <si>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</si>
  <si>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</si>
  <si>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</si>
  <si>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</si>
  <si>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</si>
  <si>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</si>
  <si>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</si>
  <si>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</si>
  <si>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</si>
  <si>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</si>
  <si>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</si>
  <si>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</si>
  <si>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</si>
  <si>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</si>
  <si>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</si>
  <si>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</si>
  <si>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</si>
  <si>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</si>
  <si>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</si>
  <si>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</si>
  <si>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</si>
  <si>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</si>
  <si>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</si>
  <si>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</si>
  <si>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</si>
  <si>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</si>
  <si>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</si>
  <si>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</si>
  <si>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</si>
  <si>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</si>
  <si>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</si>
  <si>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</si>
  <si>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</si>
  <si>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</si>
  <si>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</si>
  <si>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</si>
  <si>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</si>
  <si>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</si>
  <si>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</si>
  <si>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</si>
  <si>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</si>
  <si>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</si>
  <si>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</si>
  <si>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</si>
  <si>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</si>
  <si>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</si>
  <si>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</si>
  <si>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</si>
  <si>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</si>
  <si>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</si>
  <si>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</si>
  <si>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</si>
  <si>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</si>
  <si>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</si>
  <si>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</si>
  <si>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</si>
  <si>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</si>
  <si>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</si>
  <si>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</si>
  <si>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</si>
  <si>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</si>
  <si>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</si>
  <si>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</si>
  <si>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</si>
  <si>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</si>
  <si>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</si>
  <si>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</si>
  <si>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</si>
  <si>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</si>
  <si>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</si>
  <si>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</si>
  <si>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</si>
  <si>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</si>
  <si>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</si>
  <si>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</si>
  <si>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</si>
  <si>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</si>
  <si>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</si>
  <si>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</si>
  <si>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</si>
  <si>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</si>
  <si>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</si>
  <si>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</si>
  <si>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</si>
  <si>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</si>
  <si>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</si>
  <si>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</si>
  <si>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</si>
  <si>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</si>
  <si>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</si>
  <si>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</si>
  <si>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</si>
  <si>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</si>
  <si>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</si>
  <si>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</si>
  <si>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</si>
  <si>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</si>
  <si>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</si>
  <si>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</si>
  <si>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</si>
  <si>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</si>
  <si>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</si>
  <si>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</si>
  <si>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</si>
  <si>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</si>
  <si>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</si>
  <si>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</si>
  <si>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</si>
  <si>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</si>
  <si>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</si>
  <si>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</si>
  <si>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</si>
  <si>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</si>
  <si>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</si>
  <si>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</si>
  <si>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</si>
  <si>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</si>
  <si>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</si>
  <si>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</si>
  <si>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</si>
  <si>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</si>
  <si>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</si>
  <si>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</si>
  <si>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</si>
  <si>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</si>
  <si>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</si>
  <si>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</si>
  <si>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</si>
  <si>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</si>
  <si>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</si>
  <si>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</si>
  <si>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</si>
  <si>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</si>
  <si>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</si>
  <si>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</si>
  <si>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</si>
  <si>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</si>
  <si>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</si>
  <si>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</si>
  <si>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</si>
  <si>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</si>
  <si>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</si>
  <si>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</si>
  <si>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</si>
  <si>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</si>
  <si>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</si>
  <si>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</si>
  <si>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</si>
  <si>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</si>
  <si>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</si>
  <si>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</si>
  <si>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</si>
  <si>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</si>
  <si>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</si>
  <si>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</si>
  <si>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</si>
  <si>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</si>
  <si>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</si>
  <si>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</si>
  <si>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</si>
  <si>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</si>
  <si>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</si>
  <si>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</si>
  <si>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</si>
  <si>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</si>
  <si>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</si>
  <si>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</si>
  <si>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</si>
  <si>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</si>
  <si>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</si>
  <si>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</si>
  <si>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</si>
  <si>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</si>
  <si>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</si>
  <si>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</si>
  <si>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</si>
  <si>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</si>
  <si>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</si>
  <si>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</si>
  <si>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</si>
  <si>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</si>
  <si>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</si>
  <si>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</si>
  <si>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</si>
  <si>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</si>
  <si>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</si>
  <si>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</si>
  <si>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</si>
  <si>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</si>
  <si>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</si>
  <si>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</si>
  <si>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</si>
  <si>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</si>
  <si>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</si>
  <si>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</si>
  <si>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</si>
  <si>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</si>
  <si>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</si>
  <si>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</si>
  <si>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</si>
  <si>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</si>
  <si>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</si>
  <si>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</si>
  <si>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</si>
  <si>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</si>
  <si>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</si>
  <si>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</si>
  <si>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</si>
  <si>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</si>
  <si>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</si>
  <si>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</si>
  <si>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</si>
  <si>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</si>
  <si>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</si>
  <si>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</si>
  <si>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</si>
  <si>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</si>
  <si>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</si>
  <si>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</si>
  <si>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</si>
  <si>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</si>
  <si>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</si>
  <si>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</si>
  <si>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</si>
  <si>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</si>
  <si>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</si>
  <si>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</si>
  <si>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</si>
  <si>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</si>
  <si>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</si>
  <si>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</si>
  <si>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</si>
  <si>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</si>
  <si>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</si>
  <si>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</si>
  <si>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</si>
  <si>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</si>
  <si>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</si>
  <si>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</si>
  <si>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</si>
  <si>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</si>
  <si>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</si>
  <si>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</si>
  <si>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</si>
  <si>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</si>
  <si>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</si>
  <si>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</si>
  <si>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</si>
  <si>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</si>
  <si>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</si>
  <si>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</si>
  <si>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</si>
  <si>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</si>
  <si>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</si>
  <si>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</si>
  <si>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</si>
  <si>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</si>
  <si>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</si>
  <si>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</si>
  <si>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</si>
  <si>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</si>
  <si>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</si>
  <si>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</si>
  <si>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</si>
  <si>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</si>
  <si>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</si>
  <si>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</si>
  <si>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</si>
  <si>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</si>
  <si>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</si>
  <si>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</si>
  <si>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</si>
  <si>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</si>
  <si>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</si>
  <si>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</si>
  <si>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</si>
  <si>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</si>
  <si>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</si>
  <si>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</si>
  <si>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</si>
  <si>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</si>
  <si>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</si>
  <si>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</si>
  <si>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</si>
  <si>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</si>
  <si>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</si>
  <si>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</si>
  <si>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</si>
  <si>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</si>
  <si>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</si>
  <si>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</si>
  <si>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</si>
  <si>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</si>
  <si>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</si>
  <si>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</si>
  <si>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</si>
  <si>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</si>
  <si>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</si>
  <si>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</si>
  <si>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</si>
  <si>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</si>
  <si>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</si>
  <si>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</si>
  <si>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</si>
  <si>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</si>
  <si>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</si>
  <si>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</si>
  <si>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</si>
  <si>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</si>
  <si>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</si>
  <si>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</si>
  <si>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</si>
  <si>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</si>
  <si>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</si>
  <si>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</si>
  <si>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</si>
  <si>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</si>
  <si>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</si>
  <si>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</si>
  <si>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</si>
  <si>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</si>
  <si>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</si>
  <si>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</si>
  <si>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</si>
  <si>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</si>
  <si>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</si>
  <si>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</si>
  <si>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</si>
  <si>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</si>
  <si>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</si>
  <si>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</si>
  <si>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</si>
  <si>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</si>
  <si>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</si>
  <si>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</si>
  <si>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</si>
  <si>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</si>
  <si>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</si>
  <si>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</si>
  <si>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</si>
  <si>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</si>
  <si>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</si>
  <si>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</si>
  <si>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</si>
  <si>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</si>
  <si>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</si>
  <si>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</si>
  <si>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</si>
  <si>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</si>
  <si>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</si>
  <si>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</si>
  <si>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</si>
  <si>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</si>
  <si>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</si>
  <si>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</si>
  <si>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</si>
  <si>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</si>
  <si>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</si>
  <si>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</si>
  <si>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</si>
  <si>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</si>
  <si>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</si>
  <si>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</si>
  <si>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</si>
  <si>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</si>
  <si>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</si>
  <si>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</si>
  <si>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</si>
  <si>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</si>
  <si>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</si>
  <si>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</si>
  <si>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</si>
  <si>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</si>
  <si>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</si>
  <si>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</si>
  <si>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</si>
  <si>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</si>
  <si>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</si>
  <si>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</si>
  <si>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</si>
  <si>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</si>
  <si>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</si>
  <si>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</si>
  <si>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</si>
  <si>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</si>
  <si>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</si>
  <si>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</si>
  <si>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</si>
  <si>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</si>
  <si>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</si>
  <si>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</si>
  <si>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</si>
  <si>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</si>
  <si>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</si>
  <si>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</si>
  <si>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</si>
  <si>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</si>
  <si>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</si>
  <si>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</si>
  <si>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</si>
  <si>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</si>
  <si>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</si>
  <si>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</si>
  <si>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</si>
  <si>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</si>
  <si>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</si>
  <si>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</si>
  <si>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</si>
  <si>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</si>
  <si>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</si>
  <si>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</si>
  <si>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</si>
  <si>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</si>
  <si>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</si>
  <si>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</si>
  <si>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</si>
  <si>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</si>
  <si>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</si>
  <si>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</si>
  <si>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</si>
  <si>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</si>
  <si>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</si>
  <si>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</si>
  <si>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</si>
  <si>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</si>
  <si>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</si>
  <si>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</si>
  <si>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</si>
  <si>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</si>
  <si>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</si>
  <si>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</si>
  <si>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</si>
  <si>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</si>
  <si>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</si>
  <si>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</si>
  <si>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</si>
  <si>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</si>
  <si>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</si>
  <si>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</si>
  <si>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</si>
  <si>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</si>
  <si>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</si>
  <si>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</si>
  <si>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</si>
  <si>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</si>
  <si>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</si>
  <si>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</si>
  <si>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</si>
  <si>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</si>
  <si>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</si>
  <si>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</si>
  <si>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</si>
  <si>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</si>
  <si>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</si>
  <si>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</si>
  <si>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</si>
  <si>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</si>
  <si>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</si>
  <si>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</si>
  <si>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</si>
  <si>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</si>
  <si>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</si>
  <si>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</si>
  <si>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</si>
  <si>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</si>
  <si>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</si>
  <si>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</si>
  <si>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</si>
  <si>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</si>
  <si>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</si>
  <si>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</si>
  <si>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</si>
  <si>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</si>
  <si>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</si>
  <si>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</si>
  <si>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</si>
  <si>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</si>
  <si>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</si>
  <si>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</si>
  <si>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</si>
  <si>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</si>
  <si>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</si>
  <si>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</si>
  <si>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</si>
  <si>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</si>
  <si>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</si>
  <si>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</si>
  <si>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</si>
  <si>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</si>
  <si>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</si>
  <si>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</si>
  <si>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</si>
  <si>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</si>
  <si>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</si>
  <si>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</si>
  <si>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</si>
  <si>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</si>
  <si>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</si>
  <si>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</si>
  <si>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</si>
  <si>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</si>
  <si>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</si>
  <si>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</si>
  <si>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</si>
  <si>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</si>
  <si>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</si>
  <si>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</si>
  <si>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</si>
  <si>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</si>
  <si>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</si>
  <si>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</si>
  <si>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</si>
  <si>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</si>
  <si>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</si>
  <si>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</si>
  <si>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</si>
  <si>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</si>
  <si>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</si>
  <si>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</si>
  <si>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</si>
  <si>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</si>
  <si>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</si>
  <si>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</si>
  <si>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</si>
  <si>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</si>
  <si>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</si>
  <si>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</si>
  <si>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</si>
  <si>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</si>
  <si>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</si>
  <si>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</si>
  <si>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</si>
  <si>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</si>
  <si>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</si>
  <si>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</si>
  <si>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</si>
  <si>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</si>
  <si>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</si>
  <si>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</si>
  <si>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</si>
  <si>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</si>
  <si>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</si>
  <si>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</si>
  <si>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</si>
  <si>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</si>
  <si>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</si>
  <si>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</si>
  <si>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</si>
  <si>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</si>
  <si>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</si>
  <si>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</si>
  <si>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</si>
  <si>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</si>
  <si>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</si>
  <si>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</si>
  <si>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</si>
  <si>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</si>
  <si>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</si>
  <si>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</si>
  <si>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</si>
  <si>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</si>
  <si>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</si>
  <si>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</si>
  <si>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</si>
  <si>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</si>
  <si>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</si>
  <si>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</si>
  <si>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</si>
  <si>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</si>
  <si>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</si>
  <si>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</si>
  <si>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</si>
  <si>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</si>
  <si>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</si>
  <si>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</si>
  <si>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</si>
  <si>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</si>
  <si>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</si>
  <si>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</si>
  <si>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</si>
  <si>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</si>
  <si>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</si>
  <si>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</si>
  <si>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</si>
  <si>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</si>
  <si>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</si>
  <si>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</si>
  <si>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</si>
  <si>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</si>
  <si>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</si>
  <si>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</si>
  <si>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</si>
  <si>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</si>
  <si>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</si>
  <si>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</si>
  <si>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</si>
  <si>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</si>
  <si>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</si>
  <si>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</si>
  <si>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</si>
  <si>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</si>
  <si>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</si>
  <si>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</si>
  <si>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</si>
  <si>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</si>
  <si>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</si>
  <si>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</si>
  <si>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</si>
  <si>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</si>
  <si>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</si>
  <si>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</si>
  <si>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</si>
  <si>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</si>
  <si>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</si>
  <si>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</si>
  <si>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</si>
  <si>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</si>
  <si>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</si>
  <si>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</si>
  <si>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</si>
  <si>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</si>
  <si>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</si>
  <si>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</si>
  <si>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</si>
  <si>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</si>
  <si>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</si>
  <si>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</si>
  <si>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</si>
  <si>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</si>
  <si>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</si>
  <si>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</si>
  <si>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</si>
  <si>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</si>
  <si>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</si>
  <si>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</si>
  <si>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</si>
  <si>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</si>
  <si>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</si>
  <si>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</si>
  <si>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</si>
  <si>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</si>
  <si>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</si>
  <si>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</si>
  <si>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</si>
  <si>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</si>
  <si>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</si>
  <si>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</si>
  <si>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</si>
  <si>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</si>
  <si>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</si>
  <si>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</si>
  <si>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</si>
  <si>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</si>
  <si>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</si>
  <si>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</si>
  <si>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</si>
  <si>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</si>
  <si>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</si>
  <si>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</si>
  <si>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</si>
  <si>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</si>
  <si>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</si>
  <si>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</si>
  <si>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</si>
  <si>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</si>
  <si>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</si>
  <si>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</si>
  <si>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</si>
  <si>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</si>
  <si>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</si>
  <si>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</si>
  <si>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</si>
  <si>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</si>
  <si>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</si>
  <si>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</si>
  <si>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</si>
  <si>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</si>
  <si>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</si>
  <si>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</si>
  <si>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</si>
  <si>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</si>
  <si>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</si>
  <si>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</si>
  <si>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</si>
  <si>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</si>
  <si>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</si>
  <si>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</si>
  <si>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</si>
  <si>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</si>
  <si>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</si>
  <si>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</si>
  <si>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</si>
  <si>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</si>
  <si>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</si>
  <si>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</si>
  <si>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</si>
  <si>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</si>
  <si>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</si>
  <si>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</si>
  <si>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</si>
  <si>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</si>
  <si>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</si>
  <si>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</si>
  <si>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</si>
  <si>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</si>
  <si>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</si>
  <si>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</si>
  <si>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</si>
  <si>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</si>
  <si>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</si>
  <si>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</si>
  <si>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</si>
  <si>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</si>
  <si>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</si>
  <si>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</si>
  <si>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</si>
  <si>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</si>
  <si>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</si>
  <si>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</si>
  <si>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</si>
  <si>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</si>
  <si>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</si>
  <si>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</si>
  <si>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</si>
  <si>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</si>
  <si>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</si>
  <si>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</si>
  <si>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</si>
  <si>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</si>
  <si>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</si>
  <si>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</si>
  <si>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</si>
  <si>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</si>
  <si>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</si>
  <si>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</si>
  <si>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</si>
  <si>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</si>
  <si>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</si>
  <si>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</si>
  <si>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</si>
  <si>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</si>
  <si>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</si>
  <si>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</si>
  <si>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</si>
  <si>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</si>
  <si>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</si>
  <si>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</si>
  <si>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</si>
  <si>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</si>
  <si>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</si>
  <si>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</si>
  <si>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</si>
  <si>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</si>
  <si>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</si>
  <si>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</si>
  <si>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</si>
  <si>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</si>
  <si>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</si>
  <si>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</si>
  <si>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</si>
  <si>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</si>
  <si>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</si>
  <si>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</si>
  <si>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</si>
  <si>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</si>
  <si>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</si>
  <si>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</si>
  <si>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</si>
  <si>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</si>
  <si>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</si>
  <si>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</si>
  <si>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</si>
  <si>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</si>
  <si>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</si>
  <si>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</si>
  <si>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</si>
  <si>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</si>
  <si>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</si>
  <si>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</si>
  <si>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</si>
  <si>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</si>
  <si>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</si>
  <si>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</si>
  <si>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</si>
  <si>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</si>
  <si>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</si>
  <si>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</si>
  <si>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</si>
  <si>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</si>
  <si>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</si>
  <si>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</si>
  <si>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</si>
  <si>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</si>
  <si>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</si>
  <si>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</si>
  <si>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</si>
  <si>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</si>
  <si>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</si>
  <si>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</si>
  <si>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</si>
  <si>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</si>
  <si>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</si>
  <si>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</si>
  <si>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</si>
  <si>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</si>
  <si>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</si>
  <si>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</si>
  <si>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</si>
  <si>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</si>
  <si>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</si>
  <si>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</si>
  <si>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</si>
  <si>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</si>
  <si>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</si>
  <si>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</si>
  <si>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</si>
  <si>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</si>
  <si>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</si>
  <si>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</si>
  <si>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</si>
  <si>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</si>
  <si>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</si>
  <si>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</si>
  <si>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</si>
  <si>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</si>
  <si>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</si>
  <si>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</si>
  <si>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</si>
  <si>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</si>
  <si>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</si>
  <si>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</si>
  <si>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</si>
  <si>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</si>
  <si>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</si>
  <si>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</si>
  <si>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</si>
  <si>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</si>
  <si>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</si>
  <si>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</si>
  <si>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</si>
  <si>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</si>
  <si>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</si>
  <si>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</si>
  <si>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</si>
  <si>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</si>
  <si>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</si>
  <si>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</si>
  <si>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</si>
  <si>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</si>
  <si>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</si>
  <si>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</si>
  <si>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</si>
  <si>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</si>
  <si>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</si>
  <si>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</si>
  <si>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</si>
  <si>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</si>
  <si>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</si>
  <si>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</si>
  <si>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</si>
  <si>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</si>
  <si>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</si>
  <si>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</si>
  <si>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</si>
  <si>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</si>
  <si>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</si>
  <si>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</si>
  <si>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</si>
  <si>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</si>
  <si>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</si>
  <si>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</si>
  <si>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</si>
  <si>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</si>
  <si>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</si>
  <si>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</si>
  <si>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</si>
  <si>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</si>
  <si>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</si>
  <si>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</si>
  <si>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</si>
  <si>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</si>
  <si>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</si>
  <si>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</si>
  <si>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</si>
  <si>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</si>
  <si>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</si>
  <si>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</si>
  <si>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</si>
  <si>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</si>
  <si>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</si>
  <si>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</si>
  <si>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</si>
  <si>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</si>
  <si>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</si>
  <si>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</si>
  <si>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</si>
  <si>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</si>
  <si>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</si>
  <si>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</si>
  <si>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</si>
  <si>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</si>
  <si>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</si>
  <si>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</si>
  <si>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</si>
  <si>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</si>
  <si>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</si>
  <si>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</si>
  <si>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</si>
  <si>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</si>
  <si>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</si>
  <si>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</si>
  <si>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</si>
  <si>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</si>
  <si>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</si>
  <si>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</si>
  <si>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</si>
  <si>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</si>
  <si>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</si>
  <si>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</si>
  <si>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</si>
  <si>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</si>
  <si>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</si>
  <si>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</si>
  <si>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</si>
  <si>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</si>
  <si>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</si>
  <si>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</si>
  <si>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</si>
  <si>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</si>
  <si>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</si>
  <si>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</si>
  <si>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</si>
  <si>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</si>
  <si>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</si>
  <si>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</si>
  <si>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</si>
  <si>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</si>
  <si>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</si>
  <si>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</si>
  <si>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</si>
  <si>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</si>
  <si>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</si>
  <si>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</si>
  <si>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</si>
  <si>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</si>
  <si>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</si>
  <si>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</si>
  <si>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</si>
  <si>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</si>
  <si>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</si>
  <si>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</si>
  <si>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</si>
  <si>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</si>
  <si>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</si>
  <si>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</si>
  <si>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</si>
  <si>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</si>
  <si>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</si>
  <si>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</si>
  <si>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</si>
  <si>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</si>
  <si>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</si>
  <si>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</si>
  <si>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</si>
  <si>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</si>
  <si>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</si>
  <si>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</si>
  <si>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</si>
  <si>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</si>
  <si>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</si>
  <si>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</si>
  <si>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</si>
  <si>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</si>
  <si>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</si>
  <si>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</si>
  <si>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</si>
  <si>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</si>
  <si>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</si>
  <si>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</si>
  <si>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</si>
  <si>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</si>
  <si>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</si>
  <si>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</si>
  <si>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</si>
  <si>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</si>
  <si>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</si>
  <si>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</si>
  <si>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</si>
  <si>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</si>
  <si>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</si>
  <si>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</si>
  <si>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</si>
  <si>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</si>
  <si>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</si>
  <si>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</si>
  <si>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</si>
  <si>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</si>
  <si>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</si>
  <si>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</si>
  <si>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</si>
  <si>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</si>
  <si>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</si>
  <si>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</si>
  <si>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</si>
  <si>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</si>
  <si>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</si>
  <si>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</si>
  <si>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</si>
  <si>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</si>
  <si>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</si>
  <si>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</si>
  <si>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</si>
  <si>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</si>
  <si>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</si>
  <si>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</si>
  <si>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</si>
  <si>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</si>
  <si>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</si>
  <si>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</si>
  <si>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</si>
  <si>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</si>
  <si>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</si>
  <si>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</si>
  <si>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</si>
  <si>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</si>
  <si>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</si>
  <si>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</si>
  <si>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</si>
  <si>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</si>
  <si>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</si>
  <si>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</si>
  <si>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</si>
  <si>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</si>
  <si>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</si>
  <si>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</si>
  <si>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</si>
  <si>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</si>
  <si>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</si>
  <si>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</si>
  <si>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</si>
  <si>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</si>
  <si>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</si>
  <si>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</si>
  <si>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</si>
  <si>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</si>
  <si>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</si>
  <si>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</si>
  <si>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</si>
  <si>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</si>
  <si>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</si>
  <si>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</si>
  <si>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</si>
  <si>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</si>
  <si>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</si>
  <si>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</si>
  <si>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</si>
  <si>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</si>
  <si>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</si>
  <si>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</si>
  <si>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</si>
  <si>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</si>
  <si>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</si>
  <si>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</si>
  <si>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</si>
  <si>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</si>
  <si>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</si>
  <si>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</si>
  <si>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</si>
  <si>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</si>
  <si>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</si>
  <si>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</si>
  <si>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</si>
  <si>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</si>
  <si>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</si>
  <si>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</si>
  <si>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</si>
  <si>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</si>
  <si>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</si>
  <si>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</si>
  <si>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</si>
  <si>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</si>
  <si>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</si>
  <si>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</si>
  <si>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</si>
  <si>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</si>
  <si>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</si>
  <si>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</si>
  <si>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</si>
  <si>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</si>
  <si>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</si>
  <si>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</si>
  <si>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</si>
  <si>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</si>
  <si>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</si>
  <si>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</si>
  <si>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</si>
  <si>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</si>
  <si>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</si>
  <si>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</si>
  <si>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</si>
  <si>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</si>
  <si>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</si>
  <si>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</si>
  <si>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</si>
  <si>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</si>
  <si>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</si>
  <si>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</si>
  <si>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</si>
  <si>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</si>
  <si>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</si>
  <si>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</si>
  <si>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</si>
  <si>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</si>
  <si>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</si>
  <si>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</si>
  <si>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</si>
  <si>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</si>
  <si>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</si>
  <si>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</si>
  <si>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</si>
  <si>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</si>
  <si>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</si>
  <si>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</si>
  <si>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</si>
  <si>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</si>
  <si>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</si>
  <si>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</si>
  <si>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</si>
  <si>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</si>
  <si>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</si>
  <si>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</si>
  <si>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</si>
  <si>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</si>
  <si>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</si>
  <si>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</si>
  <si>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</si>
  <si>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</si>
  <si>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</si>
  <si>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</si>
  <si>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</si>
  <si>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</si>
  <si>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</si>
  <si>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</si>
  <si>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</si>
  <si>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</si>
  <si>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</si>
  <si>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</si>
  <si>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</si>
  <si>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</si>
  <si>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</si>
  <si>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</si>
  <si>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</si>
  <si>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</si>
  <si>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</si>
  <si>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</si>
  <si>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</si>
  <si>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</si>
  <si>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</si>
  <si>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</si>
  <si>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</si>
  <si>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</si>
  <si>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</si>
  <si>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</si>
  <si>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</si>
  <si>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</si>
  <si>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</si>
  <si>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</si>
  <si>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</si>
  <si>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</si>
  <si>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</si>
  <si>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</si>
  <si>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</si>
  <si>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</si>
  <si>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</si>
  <si>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</si>
  <si>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</si>
  <si>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</si>
  <si>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</si>
  <si>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</si>
  <si>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</si>
  <si>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</si>
  <si>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</si>
  <si>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</si>
  <si>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</si>
  <si>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</si>
  <si>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</si>
  <si>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</si>
  <si>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</si>
  <si>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</si>
  <si>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</si>
  <si>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</si>
  <si>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</si>
  <si>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</si>
  <si>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</si>
  <si>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</si>
  <si>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</si>
  <si>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</si>
  <si>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</si>
  <si>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</si>
  <si>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</si>
  <si>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</si>
  <si>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</si>
  <si>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</si>
  <si>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</si>
  <si>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</si>
  <si>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</si>
  <si>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</si>
  <si>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</si>
  <si>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</si>
  <si>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</si>
  <si>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</si>
  <si>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</si>
  <si>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</si>
  <si>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</si>
  <si>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</si>
  <si>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</si>
  <si>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</si>
  <si>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</si>
  <si>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</si>
  <si>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</si>
  <si>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</si>
  <si>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</si>
  <si>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</si>
  <si>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</si>
  <si>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</si>
  <si>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</si>
  <si>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</si>
  <si>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</si>
  <si>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</si>
  <si>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</si>
  <si>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</si>
  <si>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</si>
  <si>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</si>
  <si>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</si>
  <si>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</si>
  <si>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</si>
  <si>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</si>
  <si>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</si>
  <si>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</si>
  <si>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</si>
  <si>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</si>
  <si>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</si>
  <si>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</si>
  <si>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</si>
  <si>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</si>
  <si>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</si>
  <si>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</si>
  <si>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</si>
  <si>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</si>
  <si>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</si>
  <si>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</si>
  <si>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</si>
  <si>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</si>
  <si>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</si>
  <si>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</si>
  <si>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</si>
  <si>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</si>
  <si>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</si>
  <si>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</si>
  <si>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</si>
  <si>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</si>
  <si>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</si>
  <si>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</si>
  <si>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</si>
  <si>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</si>
  <si>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</si>
  <si>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</si>
  <si>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</si>
  <si>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</si>
  <si>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</si>
  <si>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</si>
  <si>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</si>
  <si>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</si>
  <si>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</si>
  <si>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</si>
  <si>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</si>
  <si>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</si>
  <si>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</si>
  <si>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</si>
  <si>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</si>
  <si>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</si>
  <si>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</si>
  <si>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</si>
  <si>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</si>
  <si>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</si>
  <si>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</si>
  <si>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</si>
  <si>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</si>
  <si>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</si>
  <si>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</si>
  <si>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</si>
  <si>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</si>
  <si>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</si>
  <si>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</si>
  <si>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</si>
  <si>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</si>
  <si>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</si>
  <si>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</si>
  <si>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</si>
  <si>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</si>
  <si>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</si>
  <si>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</si>
  <si>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</si>
  <si>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</si>
  <si>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</si>
  <si>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</si>
  <si>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</si>
  <si>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</si>
  <si>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</si>
  <si>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</si>
  <si>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</si>
  <si>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</si>
  <si>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</si>
  <si>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</si>
  <si>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</si>
  <si>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</si>
  <si>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</si>
  <si>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</si>
  <si>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</si>
  <si>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</si>
  <si>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</si>
  <si>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</si>
  <si>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</si>
  <si>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</si>
  <si>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</si>
  <si>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</si>
  <si>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</si>
  <si>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</si>
  <si>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</si>
  <si>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</si>
  <si>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</si>
  <si>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</si>
  <si>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</si>
  <si>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</si>
  <si>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</si>
  <si>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</si>
  <si>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</si>
  <si>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</si>
  <si>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</si>
  <si>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</si>
  <si>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</si>
  <si>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</si>
  <si>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</si>
  <si>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</si>
  <si>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</si>
  <si>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</si>
  <si>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</si>
  <si>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</si>
  <si>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</si>
  <si>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</si>
  <si>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</si>
  <si>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</si>
  <si>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</si>
  <si>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</si>
  <si>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</si>
  <si>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</si>
  <si>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</si>
  <si>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</si>
  <si>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</si>
  <si>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</si>
  <si>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</si>
  <si>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</si>
  <si>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</si>
  <si>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</si>
  <si>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</si>
  <si>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</si>
  <si>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</si>
  <si>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</si>
  <si>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</si>
  <si>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</si>
  <si>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</si>
  <si>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</si>
  <si>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</si>
  <si>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</si>
  <si>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</si>
  <si>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</si>
  <si>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</si>
  <si>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</si>
  <si>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</si>
  <si>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</si>
  <si>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</si>
  <si>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</si>
  <si>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</si>
  <si>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</si>
  <si>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</si>
  <si>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</si>
  <si>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</si>
  <si>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</si>
  <si>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</si>
  <si>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</si>
  <si>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</si>
  <si>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</si>
  <si>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</si>
  <si>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</si>
  <si>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</si>
  <si>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</si>
  <si>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</si>
  <si>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</si>
  <si>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</si>
  <si>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</si>
  <si>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</si>
  <si>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</si>
  <si>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</si>
  <si>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</si>
  <si>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</si>
  <si>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</si>
  <si>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</si>
  <si>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</si>
  <si>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</si>
  <si>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</si>
  <si>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</si>
  <si>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</si>
  <si>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</si>
  <si>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</si>
  <si>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</si>
  <si>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</si>
  <si>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</si>
  <si>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</si>
  <si>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</si>
  <si>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</si>
  <si>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</si>
  <si>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</si>
  <si>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</si>
  <si>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</si>
  <si>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</si>
  <si>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</si>
  <si>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</si>
  <si>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</si>
  <si>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</si>
  <si>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</si>
  <si>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</si>
  <si>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</si>
  <si>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</si>
  <si>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</si>
  <si>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</si>
  <si>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</si>
  <si>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</si>
  <si>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</si>
  <si>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</si>
  <si>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</si>
  <si>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</si>
  <si>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</si>
  <si>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</si>
  <si>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</si>
  <si>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</si>
  <si>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</si>
  <si>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</si>
  <si>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</si>
  <si>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</si>
  <si>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</si>
  <si>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</si>
  <si>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</si>
  <si>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</si>
  <si>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</si>
  <si>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</si>
  <si>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</si>
  <si>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</si>
  <si>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</si>
  <si>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</si>
  <si>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</si>
  <si>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</si>
  <si>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</si>
  <si>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</si>
  <si>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</si>
  <si>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</si>
  <si>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</si>
  <si>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</si>
  <si>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</si>
  <si>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</si>
  <si>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</si>
  <si>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</si>
  <si>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</si>
  <si>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</si>
  <si>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</si>
  <si>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</si>
  <si>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</si>
  <si>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</si>
  <si>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</si>
  <si>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</si>
  <si>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</si>
  <si>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</si>
  <si>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</si>
  <si>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</si>
  <si>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</si>
  <si>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</si>
  <si>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</si>
  <si>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</si>
  <si>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</si>
  <si>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</si>
  <si>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</si>
  <si>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</si>
  <si>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</si>
  <si>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</si>
  <si>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</si>
  <si>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</si>
  <si>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</si>
  <si>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</si>
  <si>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</si>
  <si>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</si>
  <si>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</si>
  <si>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</si>
  <si>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</si>
  <si>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</si>
  <si>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</si>
  <si>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</si>
  <si>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</si>
  <si>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</si>
  <si>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</si>
  <si>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</si>
  <si>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</si>
  <si>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</si>
  <si>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</si>
  <si>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</si>
  <si>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</si>
  <si>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</si>
  <si>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</si>
  <si>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</si>
  <si>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</si>
  <si>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</si>
  <si>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</si>
  <si>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</si>
  <si>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</si>
  <si>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</si>
  <si>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</si>
  <si>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</si>
  <si>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</si>
  <si>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</si>
  <si>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</si>
  <si>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</si>
  <si>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</si>
  <si>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</si>
  <si>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</si>
  <si>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</si>
  <si>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</si>
  <si>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</si>
  <si>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</si>
  <si>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</si>
  <si>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</si>
  <si>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</si>
  <si>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</si>
  <si>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</si>
  <si>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</si>
  <si>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</si>
  <si>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</si>
  <si>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</si>
  <si>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</si>
  <si>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</si>
  <si>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</si>
  <si>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</si>
  <si>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</si>
  <si>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</si>
  <si>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</si>
  <si>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</si>
  <si>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</si>
  <si>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</si>
  <si>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</si>
  <si>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</si>
  <si>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</si>
  <si>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</si>
  <si>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</si>
  <si>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</si>
  <si>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</si>
  <si>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</si>
  <si>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</si>
  <si>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</si>
  <si>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</si>
  <si>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</si>
  <si>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</si>
  <si>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</si>
  <si>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</si>
  <si>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</si>
  <si>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</si>
  <si>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</si>
  <si>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</si>
  <si>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</si>
  <si>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</si>
  <si>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</si>
  <si>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</si>
  <si>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</si>
  <si>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</si>
  <si>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</si>
  <si>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</si>
  <si>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</si>
  <si>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</si>
  <si>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</si>
  <si>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</si>
  <si>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</si>
  <si>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</si>
  <si>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</si>
  <si>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</si>
  <si>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</si>
  <si>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</si>
  <si>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</si>
  <si>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</si>
  <si>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</si>
  <si>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</si>
  <si>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</si>
  <si>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</si>
  <si>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</si>
  <si>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</si>
  <si>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</si>
  <si>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</si>
  <si>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</si>
  <si>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</si>
  <si>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</si>
  <si>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</si>
  <si>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</si>
  <si>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</si>
  <si>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</si>
  <si>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</si>
  <si>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</si>
  <si>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</si>
  <si>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</si>
  <si>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</si>
  <si>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</si>
  <si>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</si>
  <si>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</si>
  <si>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</si>
  <si>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</si>
  <si>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</si>
  <si>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</si>
  <si>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</si>
  <si>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</si>
  <si>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</si>
  <si>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</si>
  <si>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</si>
  <si>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</si>
  <si>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</si>
  <si>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</si>
  <si>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</si>
  <si>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</si>
  <si>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</si>
  <si>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</si>
  <si>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</si>
  <si>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</si>
  <si>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</si>
  <si>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</si>
  <si>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</si>
  <si>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</si>
  <si>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</si>
  <si>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</si>
  <si>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</si>
  <si>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</si>
  <si>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</si>
  <si>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</si>
  <si>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</si>
  <si>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</si>
  <si>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</si>
  <si>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</si>
  <si>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</si>
  <si>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</si>
  <si>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</si>
  <si>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</si>
  <si>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</si>
  <si>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</si>
  <si>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</si>
  <si>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</si>
  <si>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</si>
  <si>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</si>
  <si>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</si>
  <si>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</si>
  <si>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</si>
  <si>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</si>
  <si>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</si>
  <si>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</si>
  <si>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</si>
  <si>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</si>
  <si>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</si>
  <si>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</si>
  <si>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</si>
  <si>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</si>
  <si>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</si>
  <si>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</si>
  <si>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</si>
  <si>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</si>
  <si>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</si>
  <si>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</si>
  <si>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</si>
  <si>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</si>
  <si>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</si>
  <si>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</si>
  <si>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</si>
  <si>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</si>
  <si>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</si>
  <si>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</si>
  <si>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</si>
  <si>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</si>
  <si>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</si>
  <si>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</si>
  <si>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</si>
  <si>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</si>
  <si>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</si>
  <si>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</si>
  <si>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</si>
  <si>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</si>
  <si>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</si>
  <si>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</si>
  <si>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</si>
  <si>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</si>
  <si>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</si>
  <si>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</si>
  <si>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</si>
  <si>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</si>
  <si>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</si>
  <si>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</si>
  <si>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</si>
  <si>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</si>
  <si>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</si>
  <si>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</si>
  <si>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</si>
  <si>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</si>
  <si>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</si>
  <si>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</si>
  <si>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</si>
  <si>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</si>
  <si>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</si>
  <si>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</si>
  <si>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</si>
  <si>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</si>
  <si>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t>
  </si>
  <si>
    <t>2021-13-10000239</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</si>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</sst>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70" zoomScaleNormal="70" zoomScaleSheetLayoutView="40" zoomScalePageLayoutView="40" workbookViewId="0">
      <selection activeCell="F184" sqref="F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2704</v>
      </c>
      <c r="D15" s="35"/>
      <c r="E15" s="35"/>
      <c r="F15" s="5"/>
      <c r="G15" s="32" t="s">
        <v>1168</v>
      </c>
      <c r="H15" s="103" t="s">
        <v>208</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208</v>
      </c>
      <c r="J20" s="139" t="s">
        <v>237</v>
      </c>
      <c r="K20" s="140">
        <v>1319456178</v>
      </c>
      <c r="L20" s="141">
        <v>44228</v>
      </c>
      <c r="M20" s="141">
        <v>44561</v>
      </c>
      <c r="N20" s="126">
        <f>+(M20-L20)/30</f>
        <v>11.1</v>
      </c>
      <c r="O20" s="129"/>
      <c r="U20" s="125"/>
      <c r="V20" s="105">
        <f ca="1">NOW()</f>
        <v>44194.001243749997</v>
      </c>
      <c r="W20" s="105">
        <f ca="1">NOW()</f>
        <v>44194.001243749997</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2703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2705</v>
      </c>
      <c r="E48" s="167">
        <v>40924</v>
      </c>
      <c r="F48" s="167">
        <v>41274</v>
      </c>
      <c r="G48" s="149">
        <f>IF(AND(E48&lt;&gt;"",F48&lt;&gt;""),((F48-E48)/30),"")</f>
        <v>11.666666666666666</v>
      </c>
      <c r="H48" s="114" t="s">
        <v>2722</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2706</v>
      </c>
      <c r="E49" s="167">
        <v>40921</v>
      </c>
      <c r="F49" s="167">
        <v>41273</v>
      </c>
      <c r="G49" s="149">
        <f t="shared" ref="G49:G50" si="3">IF(AND(E49&lt;&gt;"",F49&lt;&gt;""),((F49-E49)/30),"")</f>
        <v>11.733333333333333</v>
      </c>
      <c r="H49" s="166" t="s">
        <v>2723</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2707</v>
      </c>
      <c r="E50" s="167">
        <v>40921</v>
      </c>
      <c r="F50" s="167">
        <v>41274</v>
      </c>
      <c r="G50" s="149">
        <f t="shared" si="3"/>
        <v>11.766666666666667</v>
      </c>
      <c r="H50" s="166" t="s">
        <v>2722</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2708</v>
      </c>
      <c r="E51" s="171">
        <v>41183</v>
      </c>
      <c r="F51" s="171">
        <v>41274</v>
      </c>
      <c r="G51" s="149">
        <f t="shared" ref="G51:G107" si="4">IF(AND(E51&lt;&gt;"",F51&lt;&gt;""),((F51-E51)/30),"")</f>
        <v>3.0333333333333332</v>
      </c>
      <c r="H51" s="172" t="s">
        <v>2724</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2709</v>
      </c>
      <c r="E52" s="171">
        <v>41183</v>
      </c>
      <c r="F52" s="171">
        <v>41274</v>
      </c>
      <c r="G52" s="149">
        <f>IF(AND(E52&lt;&gt;"",F52&lt;&gt;""),((F52-E52)/30),"")</f>
        <v>3.0333333333333332</v>
      </c>
      <c r="H52" s="172" t="s">
        <v>2725</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2710</v>
      </c>
      <c r="E53" s="171">
        <v>41296</v>
      </c>
      <c r="F53" s="171">
        <v>41639</v>
      </c>
      <c r="G53" s="149">
        <f>IF(AND(E53&lt;&gt;"",F53&lt;&gt;""),((F53-E53)/30),"")</f>
        <v>11.433333333333334</v>
      </c>
      <c r="H53" s="172" t="s">
        <v>2726</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2711</v>
      </c>
      <c r="E54" s="171">
        <v>41296</v>
      </c>
      <c r="F54" s="171">
        <v>41639</v>
      </c>
      <c r="G54" s="149">
        <f>IF(AND(E54&lt;&gt;"",F54&lt;&gt;""),((F54-E54)/30),"")</f>
        <v>11.433333333333334</v>
      </c>
      <c r="H54" s="172" t="s">
        <v>2727</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2712</v>
      </c>
      <c r="E55" s="171">
        <v>41299</v>
      </c>
      <c r="F55" s="171">
        <v>41638</v>
      </c>
      <c r="G55" s="149">
        <f t="shared" si="4"/>
        <v>11.3</v>
      </c>
      <c r="H55" s="172" t="s">
        <v>2728</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2713</v>
      </c>
      <c r="E56" s="171">
        <v>41529</v>
      </c>
      <c r="F56" s="171">
        <v>41639</v>
      </c>
      <c r="G56" s="149">
        <f t="shared" si="4"/>
        <v>3.6666666666666665</v>
      </c>
      <c r="H56" s="172" t="s">
        <v>2729</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2714</v>
      </c>
      <c r="E57" s="171">
        <v>41529</v>
      </c>
      <c r="F57" s="171">
        <v>42004</v>
      </c>
      <c r="G57" s="149">
        <f>IF(AND(E57&lt;&gt;"",F57&lt;&gt;""),((F57-E57)/30),"")</f>
        <v>15.833333333333334</v>
      </c>
      <c r="H57" s="172" t="s">
        <v>2730</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2715</v>
      </c>
      <c r="E58" s="171">
        <v>42003</v>
      </c>
      <c r="F58" s="171">
        <v>42369</v>
      </c>
      <c r="G58" s="149">
        <f>IF(AND(E58&lt;&gt;"",F58&lt;&gt;""),((F58-E58)/30),"")</f>
        <v>12.2</v>
      </c>
      <c r="H58" s="172" t="s">
        <v>2731</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2716</v>
      </c>
      <c r="E59" s="171">
        <v>41971</v>
      </c>
      <c r="F59" s="171">
        <v>42034</v>
      </c>
      <c r="G59" s="149">
        <f>IF(AND(E59&lt;&gt;"",F59&lt;&gt;""),((F59-E59)/30),"")</f>
        <v>2.1</v>
      </c>
      <c r="H59" s="172" t="s">
        <v>2732</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2717</v>
      </c>
      <c r="E60" s="171">
        <v>41656</v>
      </c>
      <c r="F60" s="171">
        <v>42034</v>
      </c>
      <c r="G60" s="149">
        <f t="shared" si="4"/>
        <v>12.6</v>
      </c>
      <c r="H60" s="172" t="s">
        <v>2733</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2718</v>
      </c>
      <c r="E61" s="171">
        <v>41660</v>
      </c>
      <c r="F61" s="171">
        <v>41973</v>
      </c>
      <c r="G61" s="149">
        <f t="shared" si="4"/>
        <v>10.433333333333334</v>
      </c>
      <c r="H61" s="172" t="s">
        <v>2734</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2719</v>
      </c>
      <c r="E70" s="136">
        <v>42675</v>
      </c>
      <c r="F70" s="136">
        <v>42719</v>
      </c>
      <c r="G70" s="149">
        <f t="shared" si="4"/>
        <v>1.4666666666666666</v>
      </c>
      <c r="H70" s="114" t="s">
        <v>2735</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2720</v>
      </c>
      <c r="E71" s="136">
        <v>42675</v>
      </c>
      <c r="F71" s="136">
        <v>42719</v>
      </c>
      <c r="G71" s="149">
        <f t="shared" si="4"/>
        <v>1.4666666666666666</v>
      </c>
      <c r="H71" s="114" t="s">
        <v>2736</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2721</v>
      </c>
      <c r="E73" s="136">
        <v>43313</v>
      </c>
      <c r="F73" s="136">
        <v>43449</v>
      </c>
      <c r="G73" s="149">
        <f t="shared" si="4"/>
        <v>4.5333333333333332</v>
      </c>
      <c r="H73" s="114" t="s">
        <v>2737</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0.03</v>
      </c>
      <c r="G179" s="154">
        <f>IF(F179&gt;0,SUM(E179+F179),"")</f>
        <v>0.05</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65972808.900000006</v>
      </c>
      <c r="F185" s="92"/>
      <c r="G185" s="93"/>
      <c r="H185" s="88"/>
      <c r="I185" s="90" t="s">
        <v>2627</v>
      </c>
      <c r="J185" s="155">
        <f>+SUM(M179:M183)</f>
        <v>0.05</v>
      </c>
      <c r="K185" s="232" t="s">
        <v>2628</v>
      </c>
      <c r="L185" s="232"/>
      <c r="M185" s="94">
        <f>+J185*(SUM(K20:K35))</f>
        <v>65972808.900000006</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2020-12-22T23:17:39Z</cp:lastPrinted>
  <dcterms:created xsi:type="dcterms:W3CDTF">2020-10-14T21:57:42Z</dcterms:created>
  <dcterms:modified xsi:type="dcterms:W3CDTF">2020-12-29T05:01:54Z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