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Nariño\004 2021-52-10001323\"/>
    </mc:Choice>
  </mc:AlternateContent>
  <xr:revisionPtr revIDLastSave="0" documentId="13_ncr:1_{614487EE-B1E0-4465-8A68-B54CB00FEE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<sst xmlns="http://schemas.openxmlformats.org/spreadsheetml/2006/main" count="3066" uniqueCount="2692">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</sst>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41" fontId="3" fillId="3" borderId="16"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139" zoomScale="40" zoomScaleNormal="70"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110</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243"/>
      <c r="I20" s="146" t="s">
        <v>110</v>
      </c>
      <c r="J20" s="147" t="s">
        <v>769</v>
      </c>
      <c r="K20" s="176">
        <v>1022686612</v>
      </c>
      <c r="L20" s="149"/>
      <c r="M20" s="149">
        <v>44561</v>
      </c>
      <c r="N20" s="133">
        <f>+(M20-L20)/30</f>
        <v>1485.3666666666666</v>
      </c>
      <c r="O20" s="136"/>
      <c r="U20" s="132"/>
      <c r="V20" s="105">
        <f ca="1">NOW()</f>
        <v>44193.750325231478</v>
      </c>
      <c r="W20" s="105">
        <f ca="1">NOW()</f>
        <v>44193.750325231478</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PERENNE</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2681</v>
      </c>
      <c r="E48" s="143">
        <v>42724</v>
      </c>
      <c r="F48" s="143">
        <v>43122</v>
      </c>
      <c r="G48" s="157">
        <f>IF(AND(E48&lt;&gt;"",F48&lt;&gt;""),((F48-E48)/30),"")</f>
        <v>13.266666666666667</v>
      </c>
      <c r="H48" s="113" t="s">
        <v>2684</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2679</v>
      </c>
      <c r="C49" s="122" t="s">
        <v>32</v>
      </c>
      <c r="D49" s="110" t="s">
        <v>2682</v>
      </c>
      <c r="E49" s="143">
        <v>43129</v>
      </c>
      <c r="F49" s="143">
        <v>43465</v>
      </c>
      <c r="G49" s="157">
        <f t="shared" ref="G49:G50" si="2">IF(AND(E49&lt;&gt;"",F49&lt;&gt;""),((F49-E49)/30),"")</f>
        <v>11.2</v>
      </c>
      <c r="H49" s="120" t="s">
        <v>2684</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2679</v>
      </c>
      <c r="C50" s="122" t="s">
        <v>32</v>
      </c>
      <c r="D50" s="110" t="s">
        <v>2683</v>
      </c>
      <c r="E50" s="143">
        <v>43474</v>
      </c>
      <c r="F50" s="143">
        <v>43794</v>
      </c>
      <c r="G50" s="157">
        <f t="shared" si="2"/>
        <v>10.666666666666666</v>
      </c>
      <c r="H50" s="117" t="s">
        <v>2684</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2680</v>
      </c>
      <c r="C51" s="122" t="s">
        <v>32</v>
      </c>
      <c r="D51" s="110" t="s">
        <v>2685</v>
      </c>
      <c r="E51" s="143">
        <v>41708</v>
      </c>
      <c r="F51" s="143">
        <v>42083</v>
      </c>
      <c r="G51" s="157">
        <f t="shared" ref="G51:G107" si="3">IF(AND(E51&lt;&gt;"",F51&lt;&gt;""),((F51-E51)/30),"")</f>
        <v>12.5</v>
      </c>
      <c r="H51" s="113" t="s">
        <v>2688</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2686</v>
      </c>
      <c r="C52" s="122" t="s">
        <v>32</v>
      </c>
      <c r="D52" s="110" t="s">
        <v>2687</v>
      </c>
      <c r="E52" s="143">
        <v>42095</v>
      </c>
      <c r="F52" s="143">
        <v>42675</v>
      </c>
      <c r="G52" s="157">
        <f t="shared" si="3"/>
        <v>19.333333333333332</v>
      </c>
      <c r="H52" s="117" t="s">
        <v>2689</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c r="C53" s="122"/>
      <c r="D53" s="110"/>
      <c r="E53" s="143"/>
      <c r="F53" s="143"/>
      <c r="G53" s="157" t="str">
        <f t="shared" si="3"/>
        <v/>
      </c>
      <c r="H53" s="117"/>
      <c r="I53" s="119"/>
      <c r="J53" s="112"/>
      <c r="K53" s="115"/>
      <c r="L53" s="122"/>
      <c r="M53" s="116"/>
      <c r="N53" s="122"/>
      <c r="O53" s="122"/>
      <c r="P53" s="79"/>
    </row>
    <row r="54" spans="1:16" s="7" customFormat="1" ht="24.75" customHeight="1" outlineLevel="1" x14ac:dyDescent="0.25">
      <c r="A54" s="142">
        <v>7</v>
      </c>
      <c r="B54" s="120"/>
      <c r="C54" s="122"/>
      <c r="D54" s="119"/>
      <c r="E54" s="143"/>
      <c r="F54" s="143"/>
      <c r="G54" s="157" t="str">
        <f t="shared" si="3"/>
        <v/>
      </c>
      <c r="H54" s="117"/>
      <c r="I54" s="119"/>
      <c r="J54" s="119"/>
      <c r="K54" s="121"/>
      <c r="L54" s="122"/>
      <c r="M54" s="116"/>
      <c r="N54" s="122"/>
      <c r="O54" s="122"/>
      <c r="P54" s="79"/>
    </row>
    <row r="55" spans="1:16" s="7" customFormat="1" ht="24.75" customHeight="1" outlineLevel="1" x14ac:dyDescent="0.25">
      <c r="A55" s="142">
        <v>8</v>
      </c>
      <c r="B55" s="120"/>
      <c r="C55" s="122"/>
      <c r="D55" s="119"/>
      <c r="E55" s="143"/>
      <c r="F55" s="143"/>
      <c r="G55" s="157" t="str">
        <f t="shared" si="3"/>
        <v/>
      </c>
      <c r="H55" s="117"/>
      <c r="I55" s="119"/>
      <c r="J55" s="112"/>
      <c r="K55" s="121"/>
      <c r="L55" s="122"/>
      <c r="M55" s="116"/>
      <c r="N55" s="122"/>
      <c r="O55" s="122"/>
      <c r="P55" s="79"/>
    </row>
    <row r="56" spans="1:16" s="7" customFormat="1" ht="24.75" customHeight="1" outlineLevel="1" x14ac:dyDescent="0.25">
      <c r="A56" s="142">
        <v>9</v>
      </c>
      <c r="B56" s="120"/>
      <c r="C56" s="122"/>
      <c r="D56" s="119"/>
      <c r="E56" s="143"/>
      <c r="F56" s="143"/>
      <c r="G56" s="157" t="str">
        <f t="shared" si="3"/>
        <v/>
      </c>
      <c r="H56" s="117"/>
      <c r="I56" s="119"/>
      <c r="J56" s="112"/>
      <c r="K56" s="121"/>
      <c r="L56" s="122"/>
      <c r="M56" s="116"/>
      <c r="N56" s="122"/>
      <c r="O56" s="122"/>
      <c r="P56" s="79"/>
    </row>
    <row r="57" spans="1:16" s="7" customFormat="1" ht="24.75" customHeight="1" outlineLevel="1" x14ac:dyDescent="0.25">
      <c r="A57" s="142">
        <v>10</v>
      </c>
      <c r="B57" s="120"/>
      <c r="C57" s="122"/>
      <c r="D57" s="119"/>
      <c r="E57" s="143"/>
      <c r="F57" s="143"/>
      <c r="G57" s="157" t="str">
        <f t="shared" si="3"/>
        <v/>
      </c>
      <c r="H57" s="117"/>
      <c r="I57" s="119"/>
      <c r="J57" s="63"/>
      <c r="K57" s="121"/>
      <c r="L57" s="122"/>
      <c r="M57" s="116"/>
      <c r="N57" s="122"/>
      <c r="O57" s="122"/>
      <c r="P57" s="79"/>
    </row>
    <row r="58" spans="1:16" s="7" customFormat="1" ht="24.75" customHeight="1" outlineLevel="1" x14ac:dyDescent="0.25">
      <c r="A58" s="142">
        <v>11</v>
      </c>
      <c r="B58" s="120"/>
      <c r="C58" s="122"/>
      <c r="D58" s="119"/>
      <c r="E58" s="143"/>
      <c r="F58" s="143"/>
      <c r="G58" s="157" t="str">
        <f t="shared" si="3"/>
        <v/>
      </c>
      <c r="H58" s="117"/>
      <c r="I58" s="119"/>
      <c r="J58" s="63"/>
      <c r="K58" s="121"/>
      <c r="L58" s="122"/>
      <c r="M58" s="116"/>
      <c r="N58" s="122"/>
      <c r="O58" s="122"/>
      <c r="P58" s="79"/>
    </row>
    <row r="59" spans="1:16" s="7" customFormat="1" ht="24.75" customHeight="1" outlineLevel="1" x14ac:dyDescent="0.25">
      <c r="A59" s="142">
        <v>12</v>
      </c>
      <c r="B59" s="120"/>
      <c r="C59" s="122"/>
      <c r="D59" s="63"/>
      <c r="E59" s="143"/>
      <c r="F59" s="143"/>
      <c r="G59" s="157" t="str">
        <f t="shared" si="3"/>
        <v/>
      </c>
      <c r="H59" s="117"/>
      <c r="I59" s="119"/>
      <c r="J59" s="119"/>
      <c r="K59" s="66"/>
      <c r="L59" s="122"/>
      <c r="M59" s="116"/>
      <c r="N59" s="122"/>
      <c r="O59" s="122"/>
      <c r="P59" s="79"/>
    </row>
    <row r="60" spans="1:16" s="7" customFormat="1" ht="24.75" customHeight="1" outlineLevel="1" x14ac:dyDescent="0.25">
      <c r="A60" s="142">
        <v>13</v>
      </c>
      <c r="B60" s="120"/>
      <c r="C60" s="122"/>
      <c r="D60" s="119"/>
      <c r="E60" s="143"/>
      <c r="F60" s="143"/>
      <c r="G60" s="157" t="str">
        <f t="shared" si="3"/>
        <v/>
      </c>
      <c r="H60" s="117"/>
      <c r="I60" s="119"/>
      <c r="J60" s="119"/>
      <c r="K60" s="121"/>
      <c r="L60" s="122"/>
      <c r="M60" s="116"/>
      <c r="N60" s="122"/>
      <c r="O60" s="122"/>
      <c r="P60" s="79"/>
    </row>
    <row r="61" spans="1:16" s="7" customFormat="1" ht="24.75" customHeight="1" outlineLevel="1" x14ac:dyDescent="0.25">
      <c r="A61" s="142">
        <v>14</v>
      </c>
      <c r="B61" s="120"/>
      <c r="C61" s="122"/>
      <c r="D61" s="119"/>
      <c r="E61" s="143"/>
      <c r="F61" s="143"/>
      <c r="G61" s="157" t="str">
        <f t="shared" si="3"/>
        <v/>
      </c>
      <c r="H61" s="117"/>
      <c r="I61" s="119"/>
      <c r="J61" s="119"/>
      <c r="K61" s="121"/>
      <c r="L61" s="122"/>
      <c r="M61" s="116"/>
      <c r="N61" s="122"/>
      <c r="O61" s="122"/>
      <c r="P61" s="79"/>
    </row>
    <row r="62" spans="1:16" s="7" customFormat="1" ht="24.75" customHeight="1" outlineLevel="1" x14ac:dyDescent="0.25">
      <c r="A62" s="142">
        <v>15</v>
      </c>
      <c r="B62" s="120"/>
      <c r="C62" s="122"/>
      <c r="D62" s="119"/>
      <c r="E62" s="143"/>
      <c r="F62" s="143"/>
      <c r="G62" s="157" t="str">
        <f t="shared" si="3"/>
        <v/>
      </c>
      <c r="H62" s="117"/>
      <c r="I62" s="119"/>
      <c r="J62" s="119"/>
      <c r="K62" s="121"/>
      <c r="L62" s="122"/>
      <c r="M62" s="116"/>
      <c r="N62" s="122"/>
      <c r="O62" s="122"/>
      <c r="P62" s="79"/>
    </row>
    <row r="63" spans="1:16" s="7" customFormat="1" ht="24.75" customHeight="1" outlineLevel="1" x14ac:dyDescent="0.25">
      <c r="A63" s="142">
        <v>16</v>
      </c>
      <c r="B63" s="120"/>
      <c r="C63" s="122"/>
      <c r="D63" s="119"/>
      <c r="E63" s="143"/>
      <c r="F63" s="143"/>
      <c r="G63" s="157" t="str">
        <f t="shared" si="3"/>
        <v/>
      </c>
      <c r="H63" s="117"/>
      <c r="I63" s="119"/>
      <c r="J63" s="119"/>
      <c r="K63" s="121"/>
      <c r="L63" s="122"/>
      <c r="M63" s="116"/>
      <c r="N63" s="122"/>
      <c r="O63" s="122"/>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30680598.359999999</v>
      </c>
      <c r="F185" s="92"/>
      <c r="G185" s="93"/>
      <c r="H185" s="88"/>
      <c r="I185" s="90" t="s">
        <v>2627</v>
      </c>
      <c r="J185" s="163">
        <f>+SUM(M179:M183)</f>
        <v>0.02</v>
      </c>
      <c r="K185" s="236" t="s">
        <v>2628</v>
      </c>
      <c r="L185" s="236"/>
      <c r="M185" s="94">
        <f>+J185*(SUM(K20:K35))</f>
        <v>20453732.240000002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2020-12-28T23:00:15Z</cp:lastPrinted>
  <dcterms:created xsi:type="dcterms:W3CDTF">2020-10-14T21:57:42Z</dcterms:created>
  <dcterms:modified xsi:type="dcterms:W3CDTF">2020-12-28T23:00:29Z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