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<sst xmlns="http://schemas.openxmlformats.org/spreadsheetml/2006/main" count="3189" uniqueCount="2717">
  <si>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</si>
  <si>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</si>
  <si>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</si>
  <si>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</si>
  <si>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</si>
  <si>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</si>
  <si>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</si>
  <si>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</si>
  <si>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</si>
  <si>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</si>
  <si>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</si>
  <si>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</si>
  <si>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</si>
  <si>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</si>
  <si>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</si>
  <si>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</si>
  <si>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</si>
  <si>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</si>
  <si>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</si>
  <si>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</si>
  <si>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</si>
  <si>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</si>
  <si>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</si>
  <si>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</si>
  <si>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</si>
  <si>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</si>
  <si>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</si>
  <si>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</si>
  <si>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</si>
  <si>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</si>
  <si>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</si>
  <si>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</si>
  <si>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</si>
  <si>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</si>
  <si>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</si>
  <si>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</si>
  <si>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</si>
  <si>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</si>
  <si>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</si>
  <si>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</si>
  <si>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</si>
  <si>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</si>
  <si>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</si>
  <si>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</si>
  <si>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</si>
  <si>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</si>
  <si>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</si>
  <si>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</si>
  <si>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</si>
  <si>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</si>
  <si>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</si>
  <si>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</si>
  <si>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</si>
  <si>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</si>
  <si>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</si>
  <si>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</si>
  <si>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</si>
  <si>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</si>
  <si>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</si>
  <si>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</si>
  <si>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</si>
  <si>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</si>
  <si>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</si>
  <si>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</si>
  <si>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</si>
  <si>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</si>
  <si>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</si>
  <si>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</si>
  <si>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</si>
  <si>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</si>
  <si>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</si>
  <si>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</si>
  <si>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</si>
  <si>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</si>
  <si>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</si>
  <si>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</si>
  <si>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</si>
  <si>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</si>
  <si>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</si>
  <si>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</si>
  <si>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</si>
  <si>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</si>
  <si>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</si>
  <si>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</si>
  <si>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</si>
  <si>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</si>
  <si>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</si>
  <si>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</si>
  <si>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</si>
  <si>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</si>
  <si>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</si>
  <si>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</si>
  <si>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</si>
  <si>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</si>
  <si>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</si>
  <si>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</si>
  <si>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</si>
  <si>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</si>
  <si>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</si>
  <si>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</si>
  <si>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</si>
  <si>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</si>
  <si>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</si>
  <si>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</si>
  <si>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</si>
  <si>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</si>
  <si>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</si>
  <si>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</si>
  <si>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</si>
  <si>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</si>
  <si>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</si>
  <si>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</si>
  <si>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</si>
  <si>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</si>
  <si>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</si>
  <si>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</si>
  <si>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</si>
  <si>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</si>
  <si>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</si>
  <si>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</si>
  <si>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</si>
  <si>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</si>
  <si>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</si>
  <si>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</si>
  <si>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</si>
  <si>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</si>
  <si>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</si>
  <si>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</si>
  <si>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</si>
  <si>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</si>
  <si>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</si>
  <si>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</si>
  <si>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</si>
  <si>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</si>
  <si>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</si>
  <si>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</si>
  <si>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</si>
  <si>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</si>
  <si>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</si>
  <si>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</si>
  <si>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</si>
  <si>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</si>
  <si>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</si>
  <si>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</si>
  <si>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</si>
  <si>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</si>
  <si>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</si>
  <si>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</si>
  <si>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</si>
  <si>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</si>
  <si>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</si>
  <si>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</si>
  <si>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</si>
  <si>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</si>
  <si>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</si>
  <si>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</si>
  <si>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</si>
  <si>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</si>
  <si>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</si>
  <si>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</si>
  <si>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</si>
  <si>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</si>
  <si>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</si>
  <si>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</si>
  <si>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</si>
  <si>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</si>
  <si>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</si>
  <si>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</si>
  <si>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</si>
  <si>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</si>
  <si>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</si>
  <si>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</si>
  <si>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</si>
  <si>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</si>
  <si>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</si>
  <si>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</si>
  <si>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</si>
  <si>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</si>
  <si>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</si>
  <si>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</si>
  <si>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</si>
  <si>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</si>
  <si>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</si>
  <si>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</si>
  <si>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</si>
  <si>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</si>
  <si>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</si>
  <si>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</si>
  <si>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</si>
  <si>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</si>
  <si>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</si>
  <si>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</si>
  <si>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</si>
  <si>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</si>
  <si>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</si>
  <si>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</si>
  <si>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</si>
  <si>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</si>
  <si>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</si>
  <si>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</si>
  <si>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</si>
  <si>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</si>
  <si>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</si>
  <si>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</si>
  <si>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</si>
  <si>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</si>
  <si>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</si>
  <si>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</si>
  <si>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</si>
  <si>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</si>
  <si>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</si>
  <si>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</si>
  <si>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</si>
  <si>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</si>
  <si>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</si>
  <si>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</si>
  <si>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</si>
  <si>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</si>
  <si>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</si>
  <si>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</si>
  <si>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</si>
  <si>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</si>
  <si>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</si>
  <si>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</si>
  <si>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</si>
  <si>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</si>
  <si>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</si>
  <si>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</si>
  <si>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</si>
  <si>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</si>
  <si>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</si>
  <si>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</si>
  <si>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</si>
  <si>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</si>
  <si>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</si>
  <si>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</si>
  <si>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</si>
  <si>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</si>
  <si>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</si>
  <si>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</si>
  <si>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</si>
  <si>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</si>
  <si>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</si>
  <si>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</si>
  <si>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</si>
  <si>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</si>
  <si>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</si>
  <si>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</si>
  <si>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</si>
  <si>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</si>
  <si>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</si>
  <si>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</si>
  <si>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</si>
  <si>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</si>
  <si>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</si>
  <si>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</si>
  <si>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</si>
  <si>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</si>
  <si>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</si>
  <si>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</si>
  <si>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</si>
  <si>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</si>
  <si>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</si>
  <si>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</si>
  <si>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</si>
  <si>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</si>
  <si>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</si>
  <si>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</si>
  <si>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</si>
  <si>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</si>
  <si>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</si>
  <si>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</si>
  <si>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</si>
  <si>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</si>
  <si>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</si>
  <si>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</si>
  <si>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</si>
  <si>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</si>
  <si>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</si>
  <si>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</si>
  <si>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</si>
  <si>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</si>
  <si>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</si>
  <si>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</si>
  <si>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</si>
  <si>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</si>
  <si>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</si>
  <si>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</si>
  <si>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</si>
  <si>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</si>
  <si>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</si>
  <si>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</si>
  <si>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</si>
  <si>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</si>
  <si>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</si>
  <si>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</si>
  <si>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</si>
  <si>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</si>
  <si>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</si>
  <si>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</si>
  <si>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</si>
  <si>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</si>
  <si>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</si>
  <si>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</si>
  <si>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</si>
  <si>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</si>
  <si>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</si>
  <si>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</si>
  <si>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</si>
  <si>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</si>
  <si>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</si>
  <si>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</si>
  <si>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</si>
  <si>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</si>
  <si>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</si>
  <si>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</si>
  <si>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</si>
  <si>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</si>
  <si>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</si>
  <si>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</si>
  <si>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</si>
  <si>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</si>
  <si>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</si>
  <si>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</si>
  <si>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</si>
  <si>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</si>
  <si>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</si>
  <si>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</si>
  <si>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</si>
  <si>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</si>
  <si>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</si>
  <si>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</si>
  <si>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</si>
  <si>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</si>
  <si>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</si>
  <si>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</si>
  <si>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</si>
  <si>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</si>
  <si>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</si>
  <si>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</si>
  <si>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</si>
  <si>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</si>
  <si>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</si>
  <si>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</si>
  <si>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</si>
  <si>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</si>
  <si>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</si>
  <si>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</si>
  <si>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</si>
  <si>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</si>
  <si>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</si>
  <si>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</si>
  <si>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</si>
  <si>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</si>
  <si>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</si>
  <si>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</si>
  <si>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</si>
  <si>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</si>
  <si>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</si>
  <si>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</si>
  <si>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</si>
  <si>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</si>
  <si>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</si>
  <si>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</si>
  <si>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</si>
  <si>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</si>
  <si>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</si>
  <si>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</si>
  <si>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</si>
  <si>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</si>
  <si>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</si>
  <si>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</si>
  <si>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</si>
  <si>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</si>
  <si>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</si>
  <si>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</si>
  <si>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</si>
  <si>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</si>
  <si>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</si>
  <si>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</si>
  <si>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</si>
  <si>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</si>
  <si>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</si>
  <si>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</si>
  <si>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</si>
  <si>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</si>
  <si>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</si>
  <si>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</si>
  <si>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</si>
  <si>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</si>
  <si>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</si>
  <si>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</si>
  <si>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</si>
  <si>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</si>
  <si>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</si>
  <si>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</si>
  <si>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</si>
  <si>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</si>
  <si>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</si>
  <si>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</si>
  <si>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</si>
  <si>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</si>
  <si>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</si>
  <si>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</si>
  <si>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</si>
  <si>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</si>
  <si>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</si>
  <si>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</si>
  <si>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</si>
  <si>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</si>
  <si>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</si>
  <si>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</si>
  <si>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</si>
  <si>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</si>
  <si>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</si>
  <si>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</si>
  <si>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</si>
  <si>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</si>
  <si>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</si>
  <si>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</si>
  <si>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</si>
  <si>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</si>
  <si>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</si>
  <si>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</si>
  <si>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</si>
  <si>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</si>
  <si>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</si>
  <si>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</si>
  <si>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</si>
  <si>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</si>
  <si>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</si>
  <si>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</si>
  <si>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</si>
  <si>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</si>
  <si>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</si>
  <si>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</si>
  <si>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</si>
  <si>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</si>
  <si>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</si>
  <si>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</si>
  <si>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</si>
  <si>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</si>
  <si>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</si>
  <si>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</si>
  <si>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</si>
  <si>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</si>
  <si>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</si>
  <si>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</si>
  <si>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</si>
  <si>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</si>
  <si>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</si>
  <si>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</si>
  <si>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</si>
  <si>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</si>
  <si>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</si>
  <si>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</si>
  <si>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</si>
  <si>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</si>
  <si>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</si>
  <si>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</si>
  <si>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</si>
  <si>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</si>
  <si>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</si>
  <si>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</si>
  <si>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</si>
  <si>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</si>
  <si>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</si>
  <si>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</si>
  <si>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</si>
  <si>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</si>
  <si>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</si>
  <si>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</si>
  <si>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</si>
  <si>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</si>
  <si>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</si>
  <si>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</si>
  <si>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</si>
  <si>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</si>
  <si>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</si>
  <si>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</si>
  <si>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</si>
  <si>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</si>
  <si>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</si>
  <si>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</si>
  <si>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</si>
  <si>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</si>
  <si>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</si>
  <si>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</si>
  <si>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</si>
  <si>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</si>
  <si>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</si>
  <si>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</si>
  <si>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</si>
  <si>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</si>
  <si>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</si>
  <si>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</si>
  <si>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</si>
  <si>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</si>
  <si>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</si>
  <si>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</si>
  <si>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</si>
  <si>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</si>
  <si>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</si>
  <si>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</si>
  <si>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</si>
  <si>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</si>
  <si>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</si>
  <si>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</si>
  <si>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</si>
  <si>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</si>
  <si>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</si>
  <si>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</si>
  <si>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</si>
  <si>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</si>
  <si>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</si>
  <si>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</si>
  <si>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</si>
  <si>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</si>
  <si>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</si>
  <si>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</si>
  <si>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</si>
  <si>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</si>
  <si>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</si>
  <si>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</si>
  <si>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</si>
  <si>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</si>
  <si>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</si>
  <si>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</si>
  <si>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</si>
  <si>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</si>
  <si>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</si>
  <si>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</si>
  <si>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</si>
  <si>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</si>
  <si>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</si>
  <si>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</si>
  <si>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</si>
  <si>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</si>
  <si>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</si>
  <si>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</si>
  <si>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</si>
  <si>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</si>
  <si>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</si>
  <si>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</si>
  <si>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</si>
  <si>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</si>
  <si>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</si>
  <si>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</si>
  <si>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</si>
  <si>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</si>
  <si>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</si>
  <si>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</si>
  <si>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</si>
  <si>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</si>
  <si>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</si>
  <si>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</si>
  <si>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</si>
  <si>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</si>
  <si>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</si>
  <si>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</si>
  <si>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</si>
  <si>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</si>
  <si>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</si>
  <si>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</si>
  <si>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</si>
  <si>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</si>
  <si>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</si>
  <si>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</si>
  <si>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</si>
  <si>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</si>
  <si>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</si>
  <si>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</si>
  <si>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</si>
  <si>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</si>
  <si>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</si>
  <si>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</si>
  <si>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</si>
  <si>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</si>
  <si>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</si>
  <si>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</si>
  <si>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</si>
  <si>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</si>
  <si>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</si>
  <si>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</si>
  <si>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</si>
  <si>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</si>
  <si>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</si>
  <si>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</si>
  <si>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</si>
  <si>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</si>
  <si>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</si>
  <si>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</si>
  <si>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</si>
  <si>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</si>
  <si>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</si>
  <si>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</si>
  <si>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</si>
  <si>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</si>
  <si>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</si>
  <si>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</si>
  <si>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</si>
  <si>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</si>
  <si>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</si>
  <si>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</si>
  <si>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</si>
  <si>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</si>
  <si>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</si>
  <si>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</si>
  <si>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</si>
  <si>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</si>
  <si>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</si>
  <si>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</si>
  <si>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</si>
  <si>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</si>
  <si>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</si>
  <si>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</si>
  <si>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</si>
  <si>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</si>
  <si>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</si>
  <si>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</si>
  <si>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</si>
  <si>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</si>
  <si>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</si>
  <si>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</si>
  <si>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</si>
  <si>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</si>
  <si>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</si>
  <si>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</si>
  <si>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</si>
  <si>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</si>
  <si>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</si>
  <si>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</si>
  <si>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</si>
  <si>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</si>
  <si>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</si>
  <si>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</si>
  <si>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</si>
  <si>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</si>
  <si>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</si>
  <si>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</si>
  <si>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</si>
  <si>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</si>
  <si>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</si>
  <si>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</si>
  <si>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</si>
  <si>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</si>
  <si>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</si>
  <si>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</si>
  <si>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</si>
  <si>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</si>
  <si>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</si>
  <si>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</si>
  <si>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</si>
  <si>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</si>
  <si>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</si>
  <si>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</si>
  <si>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</si>
  <si>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</si>
  <si>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</si>
  <si>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</si>
  <si>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</si>
  <si>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</si>
  <si>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</si>
  <si>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</si>
  <si>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</si>
  <si>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</si>
  <si>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</si>
  <si>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</si>
  <si>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</si>
  <si>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</si>
  <si>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</si>
  <si>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</si>
  <si>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</si>
  <si>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</si>
  <si>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</si>
  <si>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</si>
  <si>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</si>
  <si>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</si>
  <si>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</si>
  <si>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</si>
  <si>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</si>
  <si>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</si>
  <si>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</si>
  <si>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</si>
  <si>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</si>
  <si>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</si>
  <si>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</si>
  <si>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</si>
  <si>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</si>
  <si>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</si>
  <si>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</si>
  <si>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</si>
  <si>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</si>
  <si>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</si>
  <si>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</si>
  <si>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</si>
  <si>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</si>
  <si>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</si>
  <si>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</si>
  <si>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</si>
  <si>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</si>
  <si>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</si>
  <si>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</si>
  <si>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</si>
  <si>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</si>
  <si>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</si>
  <si>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</si>
  <si>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</si>
  <si>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</si>
  <si>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</si>
  <si>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</si>
  <si>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</si>
  <si>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</si>
  <si>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</si>
  <si>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</si>
  <si>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</si>
  <si>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</si>
  <si>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</si>
  <si>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</si>
  <si>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</si>
  <si>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</si>
  <si>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</si>
  <si>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</si>
  <si>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</si>
  <si>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</si>
  <si>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</si>
  <si>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</si>
  <si>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</si>
  <si>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</si>
  <si>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</si>
  <si>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</si>
  <si>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</si>
  <si>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</si>
  <si>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</si>
  <si>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</si>
  <si>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</si>
  <si>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</si>
  <si>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</si>
  <si>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</si>
  <si>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</si>
  <si>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</si>
  <si>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</si>
  <si>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</si>
  <si>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</si>
  <si>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</si>
  <si>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</si>
  <si>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</si>
  <si>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</si>
  <si>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</si>
  <si>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</si>
  <si>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</si>
  <si>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</si>
  <si>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</si>
  <si>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</si>
  <si>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</si>
  <si>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</si>
  <si>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</si>
  <si>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</si>
  <si>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</si>
  <si>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</si>
  <si>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</si>
  <si>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</si>
  <si>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</si>
  <si>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</si>
  <si>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</si>
  <si>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</si>
  <si>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</si>
  <si>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</si>
  <si>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</si>
  <si>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</si>
  <si>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</si>
  <si>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</si>
  <si>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</si>
  <si>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</si>
  <si>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</si>
  <si>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</si>
  <si>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</si>
  <si>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</si>
  <si>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</si>
  <si>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</si>
  <si>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</si>
  <si>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</si>
  <si>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</si>
  <si>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</si>
  <si>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</si>
  <si>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</si>
  <si>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</si>
  <si>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</si>
  <si>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</si>
  <si>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</si>
  <si>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</si>
  <si>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</si>
  <si>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</si>
  <si>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</si>
  <si>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</si>
  <si>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</si>
  <si>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</si>
  <si>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</si>
  <si>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</si>
  <si>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</si>
  <si>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</si>
  <si>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</si>
  <si>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</si>
  <si>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</si>
  <si>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</si>
  <si>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</si>
  <si>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</si>
  <si>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</si>
  <si>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</si>
  <si>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</si>
  <si>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</si>
  <si>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</si>
  <si>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</si>
  <si>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</si>
  <si>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</si>
  <si>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</si>
  <si>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</si>
  <si>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</si>
  <si>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</si>
  <si>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</si>
  <si>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</si>
  <si>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</si>
  <si>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</si>
  <si>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</si>
  <si>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</si>
  <si>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</si>
  <si>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</si>
  <si>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</si>
  <si>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</si>
  <si>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</si>
  <si>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</si>
  <si>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</si>
  <si>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</si>
  <si>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</si>
  <si>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</si>
  <si>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</si>
  <si>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</si>
  <si>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</si>
  <si>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</si>
  <si>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</si>
  <si>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</si>
  <si>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</si>
  <si>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</si>
  <si>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</si>
  <si>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</si>
  <si>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</si>
  <si>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</si>
  <si>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</si>
  <si>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</si>
  <si>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</si>
  <si>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</si>
  <si>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</si>
  <si>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</si>
  <si>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</si>
  <si>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</si>
  <si>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</si>
  <si>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</si>
  <si>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</si>
  <si>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</si>
  <si>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</si>
  <si>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</si>
  <si>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</si>
  <si>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</si>
  <si>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</si>
  <si>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</si>
  <si>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</si>
  <si>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</si>
  <si>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</si>
  <si>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</si>
  <si>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</si>
  <si>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</si>
  <si>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</si>
  <si>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</si>
  <si>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</si>
  <si>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</si>
  <si>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</si>
  <si>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</si>
  <si>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</si>
  <si>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</si>
  <si>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</si>
  <si>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</si>
  <si>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</si>
  <si>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</si>
  <si>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</si>
  <si>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</si>
  <si>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</si>
  <si>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</si>
  <si>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</si>
  <si>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</si>
  <si>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</si>
  <si>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</si>
  <si>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</si>
  <si>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</si>
  <si>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</si>
  <si>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</si>
  <si>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</si>
  <si>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</si>
  <si>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</si>
  <si>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</si>
  <si>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</si>
  <si>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</si>
  <si>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</si>
  <si>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</si>
  <si>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</si>
  <si>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</si>
  <si>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</si>
  <si>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</si>
  <si>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</si>
  <si>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</si>
  <si>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</si>
  <si>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</si>
  <si>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</si>
  <si>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</si>
  <si>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</si>
  <si>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</si>
  <si>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</si>
  <si>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</si>
  <si>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</si>
  <si>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</si>
  <si>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</si>
  <si>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</si>
  <si>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</si>
  <si>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</si>
  <si>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</si>
  <si>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</si>
  <si>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</si>
  <si>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</si>
  <si>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</si>
  <si>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</si>
  <si>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</si>
  <si>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</si>
  <si>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</si>
  <si>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</si>
  <si>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</si>
  <si>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</si>
  <si>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</si>
  <si>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</si>
  <si>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</si>
  <si>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</si>
  <si>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</si>
  <si>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</si>
  <si>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</si>
  <si>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</si>
  <si>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</si>
  <si>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</si>
  <si>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</si>
  <si>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</si>
  <si>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</si>
  <si>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</si>
  <si>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</si>
  <si>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</si>
  <si>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</si>
  <si>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</si>
  <si>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</si>
  <si>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</si>
  <si>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</si>
  <si>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</si>
  <si>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</si>
  <si>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</si>
  <si>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</si>
  <si>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</si>
  <si>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</si>
  <si>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</si>
  <si>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</si>
  <si>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</si>
  <si>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</si>
  <si>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</si>
  <si>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</si>
  <si>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</si>
  <si>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</si>
  <si>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</si>
  <si>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</si>
  <si>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</si>
  <si>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</si>
  <si>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</si>
  <si>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</si>
  <si>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</si>
  <si>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</si>
  <si>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</si>
  <si>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</si>
  <si>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</si>
  <si>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</si>
  <si>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</si>
  <si>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</si>
  <si>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</si>
  <si>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</si>
  <si>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</si>
  <si>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</si>
  <si>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</si>
  <si>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</si>
  <si>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</si>
  <si>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</si>
  <si>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</si>
  <si>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</si>
  <si>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</si>
  <si>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</si>
  <si>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</si>
  <si>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</si>
  <si>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</si>
  <si>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</si>
  <si>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</si>
  <si>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</si>
  <si>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</si>
  <si>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</si>
  <si>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</si>
  <si>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</si>
  <si>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</si>
  <si>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</si>
  <si>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</si>
  <si>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</si>
  <si>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</si>
  <si>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</si>
  <si>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</si>
  <si>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</si>
  <si>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</si>
  <si>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</si>
  <si>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</si>
  <si>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</si>
  <si>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</si>
  <si>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</si>
  <si>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</si>
  <si>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</si>
  <si>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</si>
  <si>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</si>
  <si>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</si>
  <si>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</si>
  <si>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</si>
  <si>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</si>
  <si>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</si>
  <si>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</si>
  <si>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</si>
  <si>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</si>
  <si>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</si>
  <si>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</si>
  <si>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</si>
  <si>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</si>
  <si>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</si>
  <si>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</si>
  <si>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</si>
  <si>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</si>
  <si>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</si>
  <si>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</si>
  <si>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</si>
  <si>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</si>
  <si>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</si>
  <si>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</si>
  <si>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</si>
  <si>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</si>
  <si>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</si>
  <si>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</si>
  <si>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</si>
  <si>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</si>
  <si>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</si>
  <si>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</si>
  <si>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</si>
  <si>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</si>
  <si>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</si>
  <si>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</si>
  <si>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</si>
  <si>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</si>
  <si>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</si>
  <si>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</si>
  <si>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</si>
  <si>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</si>
  <si>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</si>
  <si>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</si>
  <si>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</si>
  <si>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</si>
  <si>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</si>
  <si>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</si>
  <si>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</si>
  <si>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</si>
  <si>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</si>
  <si>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</si>
  <si>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</si>
  <si>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</si>
  <si>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</si>
  <si>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</si>
  <si>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</si>
  <si>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</si>
  <si>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</si>
  <si>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</si>
  <si>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</si>
  <si>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</si>
  <si>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</si>
  <si>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</si>
  <si>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</si>
  <si>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</si>
  <si>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</si>
  <si>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</si>
  <si>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</si>
  <si>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</si>
  <si>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</si>
  <si>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</si>
  <si>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</si>
  <si>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</si>
  <si>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</si>
  <si>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</si>
  <si>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</si>
  <si>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</si>
  <si>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</si>
  <si>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</si>
  <si>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</si>
  <si>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</si>
  <si>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</si>
  <si>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</si>
  <si>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</si>
  <si>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</si>
  <si>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</si>
  <si>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</si>
  <si>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</si>
  <si>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</si>
  <si>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</si>
  <si>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</si>
  <si>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</si>
  <si>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</si>
  <si>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</si>
  <si>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</si>
  <si>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</si>
  <si>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</si>
  <si>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</si>
  <si>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</si>
  <si>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</si>
  <si>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</si>
  <si>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</si>
  <si>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</si>
  <si>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</si>
  <si>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</si>
  <si>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</si>
  <si>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</si>
  <si>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</si>
  <si>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</si>
  <si>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</si>
  <si>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</si>
  <si>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</si>
  <si>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</si>
  <si>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</si>
  <si>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</si>
  <si>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</si>
  <si>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</si>
  <si>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</si>
  <si>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</si>
  <si>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</si>
  <si>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</si>
  <si>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</si>
  <si>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</si>
  <si>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</si>
  <si>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</si>
  <si>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</si>
  <si>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</si>
  <si>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</si>
  <si>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</si>
  <si>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</si>
  <si>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</si>
  <si>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</si>
  <si>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</si>
  <si>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</si>
  <si>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</si>
  <si>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</si>
  <si>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</si>
  <si>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</si>
  <si>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</si>
  <si>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</si>
  <si>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</si>
  <si>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</si>
  <si>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</si>
  <si>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</si>
  <si>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</si>
  <si>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</si>
  <si>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</si>
  <si>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</si>
  <si>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</si>
  <si>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</si>
  <si>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</si>
  <si>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</si>
  <si>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</si>
  <si>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</si>
  <si>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</si>
  <si>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</si>
  <si>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</si>
  <si>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</si>
  <si>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</si>
  <si>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</si>
  <si>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</si>
  <si>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</si>
  <si>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</si>
  <si>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</si>
  <si>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</si>
  <si>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</si>
  <si>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</si>
  <si>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</si>
  <si>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</si>
  <si>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</si>
  <si>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</si>
  <si>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</si>
  <si>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</si>
  <si>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</si>
  <si>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</si>
  <si>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</si>
  <si>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</si>
  <si>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</si>
  <si>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</si>
  <si>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</si>
  <si>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</si>
  <si>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</si>
  <si>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</si>
  <si>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</si>
  <si>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</si>
  <si>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</si>
  <si>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</si>
  <si>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</si>
  <si>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</si>
  <si>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</si>
  <si>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</si>
  <si>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</si>
  <si>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</si>
  <si>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</si>
  <si>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</si>
  <si>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</si>
  <si>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</si>
  <si>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</si>
  <si>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</si>
  <si>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</si>
  <si>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</si>
  <si>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</si>
  <si>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</si>
  <si>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</si>
  <si>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</si>
  <si>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</si>
  <si>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</si>
  <si>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</si>
  <si>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</si>
  <si>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</si>
  <si>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</si>
  <si>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</si>
  <si>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</si>
  <si>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</si>
  <si>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</si>
  <si>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</si>
  <si>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</si>
  <si>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</si>
  <si>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</si>
  <si>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</si>
  <si>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</si>
  <si>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</si>
  <si>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</si>
  <si>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</si>
  <si>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</si>
  <si>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</si>
  <si>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</si>
  <si>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</si>
  <si>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</si>
  <si>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</si>
  <si>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</si>
  <si>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</si>
  <si>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</si>
  <si>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</si>
  <si>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</si>
  <si>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</si>
  <si>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</si>
  <si>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</si>
  <si>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</si>
  <si>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</si>
  <si>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</si>
  <si>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</si>
  <si>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</si>
  <si>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</si>
  <si>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</si>
  <si>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</si>
  <si>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</si>
  <si>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</si>
  <si>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</si>
  <si>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</si>
  <si>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</si>
  <si>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</si>
  <si>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</si>
  <si>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</si>
  <si>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</si>
  <si>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</si>
  <si>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</si>
  <si>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</si>
  <si>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</si>
  <si>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</si>
  <si>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</si>
  <si>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</si>
  <si>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</si>
  <si>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</si>
  <si>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</si>
  <si>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</si>
  <si>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</si>
  <si>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</si>
  <si>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</si>
  <si>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</si>
  <si>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</si>
  <si>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</si>
  <si>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</si>
  <si>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</si>
  <si>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</si>
  <si>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</si>
  <si>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</si>
  <si>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</si>
  <si>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</si>
  <si>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</si>
  <si>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</si>
  <si>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</si>
  <si>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</si>
  <si>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</si>
  <si>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</si>
  <si>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</si>
  <si>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</si>
  <si>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</si>
  <si>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</si>
  <si>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</si>
  <si>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</si>
  <si>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</si>
  <si>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</si>
  <si>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</si>
  <si>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</si>
  <si>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</si>
  <si>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</si>
  <si>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</si>
  <si>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</si>
  <si>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</si>
  <si>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</si>
  <si>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</si>
  <si>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</si>
  <si>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</si>
  <si>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</si>
  <si>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</si>
  <si>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</si>
  <si>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</si>
  <si>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</si>
  <si>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</si>
  <si>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</si>
  <si>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</si>
  <si>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</si>
  <si>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</si>
  <si>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</si>
  <si>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</si>
  <si>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</si>
  <si>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</si>
  <si>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</si>
  <si>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</si>
  <si>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</si>
  <si>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</si>
  <si>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</si>
  <si>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</si>
  <si>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</si>
  <si>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</si>
  <si>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</si>
  <si>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</si>
  <si>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</si>
  <si>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</si>
  <si>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</si>
  <si>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</si>
  <si>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</si>
  <si>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</si>
  <si>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</si>
  <si>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</si>
  <si>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</si>
  <si>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</si>
  <si>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</si>
  <si>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</si>
  <si>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</si>
  <si>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</si>
  <si>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</si>
  <si>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</si>
  <si>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</si>
  <si>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</si>
  <si>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</si>
  <si>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</si>
  <si>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</si>
  <si>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</si>
  <si>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</si>
  <si>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</si>
  <si>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</si>
  <si>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</si>
  <si>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</si>
  <si>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</si>
  <si>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</si>
  <si>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</si>
  <si>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</si>
  <si>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</si>
  <si>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</si>
  <si>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</si>
  <si>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</si>
  <si>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</si>
  <si>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</si>
  <si>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</si>
  <si>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</si>
  <si>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</si>
  <si>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</si>
  <si>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</si>
  <si>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</si>
  <si>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</si>
  <si>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</si>
  <si>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</si>
  <si>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</si>
  <si>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</si>
  <si>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</si>
  <si>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</si>
  <si>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</si>
  <si>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</si>
  <si>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</si>
  <si>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</si>
  <si>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</si>
  <si>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</si>
  <si>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</si>
  <si>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</si>
  <si>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</si>
  <si>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</si>
  <si>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</si>
  <si>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</si>
  <si>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</si>
  <si>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</si>
  <si>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</si>
  <si>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</si>
  <si>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</si>
  <si>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</si>
  <si>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</si>
  <si>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</si>
  <si>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</si>
  <si>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</si>
  <si>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</si>
  <si>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</si>
  <si>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</si>
  <si>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</si>
  <si>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</si>
  <si>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</si>
  <si>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</si>
  <si>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</si>
  <si>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</si>
  <si>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</si>
  <si>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</si>
  <si>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</si>
  <si>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</si>
  <si>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</si>
  <si>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</si>
  <si>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</si>
  <si>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</si>
  <si>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</si>
  <si>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</si>
  <si>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</si>
  <si>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</si>
  <si>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</si>
  <si>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</si>
  <si>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</si>
  <si>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</si>
  <si>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</si>
  <si>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</si>
  <si>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</si>
  <si>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</si>
  <si>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</si>
  <si>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</si>
  <si>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</si>
  <si>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</si>
  <si>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</si>
  <si>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</si>
  <si>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</si>
  <si>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</si>
  <si>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</si>
  <si>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</si>
  <si>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</si>
  <si>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</si>
  <si>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</si>
  <si>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</si>
  <si>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</si>
  <si>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</si>
  <si>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</si>
  <si>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</si>
  <si>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</si>
  <si>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</si>
  <si>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</si>
  <si>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</si>
  <si>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</si>
  <si>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</si>
  <si>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</si>
  <si>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</si>
  <si>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</si>
  <si>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</si>
  <si>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</si>
  <si>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</si>
  <si>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</si>
  <si>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</si>
  <si>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</si>
  <si>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</si>
  <si>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</si>
  <si>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</si>
  <si>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</si>
  <si>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</si>
  <si>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</si>
  <si>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</si>
  <si>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</si>
  <si>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</si>
  <si>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</si>
  <si>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</si>
  <si>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</si>
  <si>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</si>
  <si>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</si>
  <si>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</si>
  <si>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</si>
  <si>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</si>
  <si>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</si>
  <si>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</si>
  <si>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</si>
  <si>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</si>
  <si>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</si>
  <si>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</si>
  <si>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</si>
  <si>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</si>
  <si>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</si>
  <si>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</si>
  <si>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</si>
  <si>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</si>
  <si>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</si>
  <si>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</si>
  <si>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</si>
  <si>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</si>
  <si>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</si>
  <si>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</si>
  <si>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</si>
  <si>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</si>
  <si>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</si>
  <si>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</si>
  <si>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</si>
  <si>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</si>
  <si>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</si>
  <si>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</si>
  <si>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</si>
  <si>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</si>
  <si>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</si>
  <si>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</si>
  <si>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</si>
  <si>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</si>
  <si>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</si>
  <si>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</si>
  <si>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</si>
  <si>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</si>
  <si>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</si>
  <si>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</si>
  <si>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</si>
  <si>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</si>
  <si>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</si>
  <si>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</si>
  <si>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</si>
  <si>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</si>
  <si>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</si>
  <si>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</si>
  <si>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</si>
  <si>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</si>
  <si>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</si>
  <si>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</si>
  <si>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</si>
  <si>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</si>
  <si>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</si>
  <si>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</si>
  <si>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</si>
  <si>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</si>
  <si>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</si>
  <si>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</si>
  <si>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</si>
  <si>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</si>
  <si>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</si>
  <si>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</si>
  <si>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</si>
  <si>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</si>
  <si>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</si>
  <si>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</si>
  <si>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</si>
  <si>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</si>
  <si>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</si>
  <si>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</si>
  <si>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</si>
  <si>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</si>
  <si>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</si>
  <si>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</si>
  <si>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</si>
  <si>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</si>
  <si>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</si>
  <si>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</si>
  <si>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</si>
  <si>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</si>
  <si>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</si>
  <si>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</si>
  <si>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</si>
  <si>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</si>
  <si>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</si>
  <si>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</si>
  <si>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</si>
  <si>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</si>
  <si>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</si>
  <si>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</si>
  <si>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</si>
  <si>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</si>
  <si>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</si>
  <si>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</si>
  <si>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</si>
  <si>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</si>
  <si>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</si>
  <si>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</si>
  <si>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</si>
  <si>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</si>
  <si>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</si>
  <si>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</si>
  <si>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</si>
  <si>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</si>
  <si>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</si>
  <si>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</si>
  <si>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</si>
  <si>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</si>
  <si>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</si>
  <si>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</si>
  <si>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</si>
  <si>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</si>
  <si>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</si>
  <si>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</si>
  <si>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</si>
  <si>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</si>
  <si>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</si>
  <si>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</si>
  <si>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</si>
  <si>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</si>
  <si>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</si>
  <si>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</si>
  <si>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</si>
  <si>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</si>
  <si>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</si>
  <si>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</si>
  <si>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</si>
  <si>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</si>
  <si>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</si>
  <si>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</si>
  <si>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</si>
  <si>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</si>
  <si>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</si>
  <si>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</si>
  <si>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</si>
  <si>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</si>
  <si>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</si>
  <si>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</si>
  <si>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</si>
  <si>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</si>
  <si>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</si>
  <si>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</si>
  <si>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</si>
  <si>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</si>
  <si>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</si>
  <si>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</si>
  <si>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</si>
  <si>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</si>
  <si>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</si>
  <si>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</si>
  <si>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</si>
  <si>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</si>
  <si>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</si>
  <si>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</si>
  <si>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</si>
  <si>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</si>
  <si>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</si>
  <si>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</si>
  <si>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</si>
  <si>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</si>
  <si>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</si>
  <si>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</si>
  <si>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</si>
  <si>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</si>
  <si>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</si>
  <si>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</si>
  <si>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</si>
  <si>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</si>
  <si>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</si>
  <si>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</si>
  <si>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</si>
  <si>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</si>
  <si>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</si>
  <si>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</si>
  <si>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</si>
  <si>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</si>
  <si>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</si>
  <si>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</si>
  <si>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</si>
  <si>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</si>
  <si>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</si>
  <si>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</si>
  <si>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</si>
  <si>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</si>
  <si>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</si>
  <si>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</si>
  <si>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</si>
  <si>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</si>
  <si>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</si>
  <si>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</si>
  <si>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</si>
  <si>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</si>
  <si>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</si>
  <si>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</si>
  <si>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</si>
  <si>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</si>
  <si>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</si>
  <si>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</si>
  <si>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</si>
  <si>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</si>
  <si>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</si>
  <si>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</si>
  <si>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</si>
  <si>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</si>
  <si>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</si>
  <si>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</si>
  <si>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</si>
  <si>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</si>
  <si>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</si>
  <si>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</si>
  <si>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</si>
  <si>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</si>
  <si>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</si>
  <si>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</si>
  <si>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</si>
  <si>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</si>
  <si>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</si>
  <si>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</si>
  <si>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</si>
  <si>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</si>
  <si>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</si>
  <si>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</si>
  <si>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</si>
  <si>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</si>
  <si>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</si>
  <si>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</si>
  <si>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</si>
  <si>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</si>
  <si>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</si>
  <si>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</si>
  <si>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</si>
  <si>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</si>
  <si>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</si>
  <si>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</si>
  <si>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</si>
  <si>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</si>
  <si>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</si>
  <si>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</si>
  <si>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</si>
  <si>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</si>
  <si>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</si>
  <si>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</si>
  <si>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</si>
  <si>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</si>
  <si>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</si>
  <si>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</si>
  <si>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</si>
  <si>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</si>
  <si>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</si>
  <si>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</si>
  <si>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</si>
  <si>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</si>
  <si>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</si>
  <si>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</si>
  <si>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</si>
  <si>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</si>
  <si>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</si>
  <si>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</si>
  <si>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</si>
  <si>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</si>
  <si>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</si>
  <si>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</si>
  <si>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</si>
  <si>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</si>
  <si>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</si>
  <si>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</si>
  <si>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</si>
  <si>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</si>
  <si>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</si>
  <si>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</si>
  <si>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</si>
  <si>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</si>
  <si>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</si>
  <si>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</si>
  <si>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</si>
  <si>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</si>
  <si>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</si>
  <si>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</si>
  <si>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</si>
  <si>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</si>
  <si>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</si>
  <si>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</si>
  <si>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</si>
  <si>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</si>
  <si>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</si>
  <si>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</si>
  <si>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</si>
  <si>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</si>
  <si>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</si>
  <si>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</si>
  <si>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</si>
  <si>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</si>
  <si>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</si>
  <si>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</si>
  <si>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</si>
  <si>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</si>
  <si>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</si>
  <si>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</si>
  <si>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</si>
  <si>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</si>
  <si>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</si>
  <si>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</si>
  <si>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</si>
  <si>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</si>
  <si>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</si>
  <si>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</si>
  <si>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</si>
  <si>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</si>
  <si>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</si>
  <si>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</si>
  <si>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</si>
  <si>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</si>
  <si>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</si>
  <si>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</si>
  <si>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</si>
  <si>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</si>
  <si>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</si>
  <si>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</si>
  <si>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</si>
  <si>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</si>
  <si>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</si>
  <si>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</si>
  <si>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</si>
  <si>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</si>
  <si>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</si>
  <si>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</si>
  <si>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</si>
  <si>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</si>
  <si>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</si>
  <si>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</si>
  <si>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</si>
  <si>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</si>
  <si>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</si>
  <si>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</si>
  <si>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</si>
  <si>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</si>
  <si>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</si>
  <si>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</si>
  <si>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</si>
  <si>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</si>
  <si>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</si>
  <si>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</si>
  <si>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</si>
  <si>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</si>
  <si>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</si>
  <si>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</si>
  <si>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</si>
  <si>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</si>
  <si>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</si>
  <si>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</si>
  <si>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</si>
  <si>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</si>
  <si>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</si>
  <si>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</si>
  <si>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</si>
  <si>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</si>
  <si>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</si>
  <si>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</si>
  <si>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</si>
  <si>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</si>
  <si>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</si>
  <si>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</si>
  <si>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</si>
  <si>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</si>
  <si>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</si>
  <si>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</si>
  <si>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</si>
  <si>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</si>
  <si>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</si>
  <si>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</si>
  <si>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</si>
  <si>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</si>
  <si>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</si>
  <si>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</si>
  <si>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</si>
  <si>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</si>
  <si>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</si>
  <si>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</si>
  <si>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</si>
  <si>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</si>
  <si>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</si>
  <si>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</si>
  <si>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</si>
  <si>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</si>
  <si>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</si>
  <si>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</si>
  <si>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</si>
  <si>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</si>
  <si>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</si>
  <si>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</si>
  <si>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</si>
  <si>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</si>
  <si>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</si>
  <si>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</si>
  <si>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</si>
  <si>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</si>
  <si>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</si>
  <si>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</si>
  <si>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</si>
  <si>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</si>
  <si>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</si>
  <si>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</si>
  <si>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</si>
  <si>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</si>
  <si>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</si>
  <si>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</si>
  <si>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</si>
  <si>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</si>
  <si>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</si>
  <si>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</si>
  <si>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</si>
  <si>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</si>
  <si>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</si>
  <si>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</si>
  <si>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</si>
  <si>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</si>
  <si>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</si>
  <si>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</si>
  <si>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</si>
  <si>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</si>
  <si>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</si>
  <si>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</si>
  <si>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</si>
  <si>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</si>
  <si>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</si>
  <si>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</si>
  <si>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</si>
  <si>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</si>
  <si>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</si>
  <si>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</si>
  <si>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</si>
  <si>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</si>
  <si>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</si>
  <si>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</si>
  <si>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</si>
  <si>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</si>
  <si>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</si>
  <si>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</si>
  <si>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</si>
  <si>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</si>
  <si>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</si>
  <si>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</si>
  <si>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</si>
  <si>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</si>
  <si>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</si>
  <si>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</si>
  <si>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</si>
  <si>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</si>
  <si>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</si>
  <si>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</si>
  <si>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</si>
  <si>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</si>
  <si>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</si>
  <si>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</si>
  <si>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</si>
  <si>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</si>
  <si>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</si>
  <si>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</si>
  <si>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</si>
  <si>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</si>
  <si>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</si>
  <si>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</si>
  <si>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</si>
  <si>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</si>
  <si>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</si>
  <si>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</si>
  <si>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</si>
  <si>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</si>
  <si>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</si>
  <si>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</si>
  <si>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</si>
  <si>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</si>
  <si>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</si>
  <si>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</si>
  <si>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</si>
  <si>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</si>
  <si>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</si>
  <si>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</si>
  <si>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</si>
  <si>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</si>
  <si>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</si>
  <si>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</si>
  <si>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</si>
  <si>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</si>
  <si>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</si>
  <si>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</si>
  <si>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</si>
  <si>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</si>
  <si>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</si>
  <si>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</si>
  <si>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</si>
  <si>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</si>
  <si>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</si>
  <si>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</si>
  <si>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</si>
  <si>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</si>
  <si>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</si>
  <si>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</si>
  <si>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</si>
  <si>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</si>
  <si>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</si>
  <si>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</si>
  <si>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</si>
  <si>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</si>
  <si>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</si>
  <si>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</si>
  <si>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</si>
  <si>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</si>
  <si>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</si>
  <si>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</si>
  <si>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</si>
  <si>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</si>
  <si>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</si>
  <si>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</si>
  <si>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</si>
  <si>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</si>
  <si>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</si>
  <si>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</si>
  <si>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</si>
  <si>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</si>
  <si>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</si>
  <si>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</si>
  <si>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</si>
  <si>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</si>
  <si>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</si>
  <si>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</si>
  <si>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</si>
  <si>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</si>
  <si>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</si>
  <si>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</si>
  <si>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</si>
  <si>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</si>
  <si>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</si>
  <si>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</si>
  <si>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</si>
  <si>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</si>
  <si>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</si>
  <si>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</si>
  <si>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</si>
  <si>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</si>
  <si>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</si>
  <si>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</si>
  <si>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</si>
  <si>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</si>
  <si>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</si>
  <si>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</si>
  <si>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</si>
  <si>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</si>
  <si>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</si>
  <si>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</si>
  <si>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</si>
  <si>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</si>
  <si>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</si>
  <si>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</si>
  <si>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</si>
  <si>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</si>
  <si>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</si>
  <si>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</si>
  <si>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</si>
  <si>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</si>
  <si>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</si>
  <si>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</si>
  <si>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</si>
  <si>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</si>
  <si>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</si>
  <si>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</si>
  <si>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</si>
  <si>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</si>
  <si>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</si>
  <si>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</si>
  <si>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</si>
  <si>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</si>
  <si>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</si>
  <si>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</si>
  <si>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</si>
  <si>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</si>
  <si>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</si>
  <si>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</si>
  <si>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</si>
  <si>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</si>
  <si>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</si>
  <si>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</si>
  <si>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</si>
  <si>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</si>
  <si>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</si>
  <si>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</si>
  <si>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</si>
  <si>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</si>
  <si>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</si>
  <si>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</si>
  <si>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</si>
  <si>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</si>
  <si>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</si>
  <si>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</si>
  <si>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</si>
  <si>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</si>
  <si>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</si>
  <si>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</si>
  <si>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</si>
  <si>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</si>
  <si>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</si>
  <si>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</si>
  <si>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</si>
  <si>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</si>
  <si>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</si>
  <si>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</si>
  <si>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</si>
  <si>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</si>
  <si>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</si>
  <si>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</si>
  <si>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</si>
  <si>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</si>
  <si>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</si>
  <si>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</si>
  <si>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</si>
  <si>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</si>
  <si>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</si>
  <si>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</si>
  <si>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</si>
  <si>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</si>
  <si>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</si>
  <si>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</si>
  <si>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</si>
  <si>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</si>
  <si>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</si>
  <si>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</si>
  <si>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</si>
  <si>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</si>
  <si>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</si>
  <si>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</si>
  <si>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</si>
  <si>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</si>
  <si>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</si>
  <si>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</si>
  <si>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</si>
  <si>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</si>
  <si>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</si>
  <si>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</si>
  <si>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</si>
  <si>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</si>
  <si>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</si>
  <si>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</si>
  <si>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</si>
  <si>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</si>
  <si>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</si>
  <si>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</si>
  <si>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</si>
  <si>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</si>
  <si>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</si>
  <si>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</si>
  <si>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</si>
  <si>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</si>
  <si>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</si>
  <si>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</si>
  <si>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</si>
  <si>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</si>
  <si>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</si>
  <si>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</si>
  <si>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</si>
  <si>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</si>
  <si>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</si>
  <si>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</si>
  <si>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</si>
  <si>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</si>
  <si>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</si>
  <si>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</si>
  <si>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</si>
  <si>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</si>
  <si>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</si>
  <si>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</si>
  <si>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</si>
  <si>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</si>
  <si>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</si>
  <si>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</si>
  <si>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</si>
  <si>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</si>
  <si>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</si>
  <si>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</si>
  <si>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</si>
  <si>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</si>
  <si>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</si>
  <si>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</si>
  <si>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</si>
  <si>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</si>
  <si>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</si>
  <si>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</si>
  <si>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</si>
  <si>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</si>
  <si>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</si>
  <si>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</si>
  <si>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</si>
  <si>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</si>
  <si>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</si>
  <si>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</si>
  <si>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</si>
  <si>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</si>
  <si>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</si>
  <si>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</si>
  <si>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</si>
  <si>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</si>
  <si>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</si>
  <si>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</si>
  <si>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</si>
  <si>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</si>
  <si>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</si>
  <si>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</si>
  <si>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</si>
  <si>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</si>
  <si>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</si>
  <si>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</si>
  <si>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</si>
  <si>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</si>
  <si>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</si>
  <si>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</si>
  <si>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</si>
  <si>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</si>
  <si>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</si>
  <si>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</si>
  <si>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</si>
  <si>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</si>
  <si>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</si>
  <si>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</si>
  <si>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</si>
  <si>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</si>
  <si>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</si>
  <si>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</si>
  <si>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</si>
  <si>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</si>
  <si>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</si>
  <si>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</si>
  <si>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</si>
  <si>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</si>
  <si>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</si>
  <si>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</si>
  <si>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</si>
  <si>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</si>
  <si>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</si>
  <si>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</si>
  <si>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</si>
  <si>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</si>
  <si>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</si>
  <si>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</si>
  <si>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</si>
  <si>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</si>
  <si>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</si>
  <si>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</si>
  <si>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</si>
  <si>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</si>
  <si>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</si>
  <si>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</si>
  <si>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</si>
  <si>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</si>
  <si>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</si>
  <si>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</si>
  <si>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</si>
  <si>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</si>
  <si>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</si>
  <si>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</si>
  <si>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</si>
  <si>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</si>
  <si>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</si>
  <si>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</si>
  <si>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</si>
  <si>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</si>
  <si>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</si>
  <si>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</si>
  <si>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</si>
  <si>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</si>
  <si>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</si>
  <si>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</si>
  <si>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</si>
  <si>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</si>
  <si>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</si>
  <si>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</si>
  <si>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</si>
  <si>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</si>
  <si>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</si>
  <si>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</si>
  <si>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</si>
  <si>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</si>
  <si>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</si>
  <si>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</si>
  <si>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</si>
  <si>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</si>
  <si>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</si>
  <si>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</si>
  <si>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</si>
  <si>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</si>
  <si>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</si>
  <si>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</si>
  <si>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</si>
  <si>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</si>
  <si>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</si>
  <si>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</si>
  <si>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</si>
  <si>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</si>
  <si>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</si>
  <si>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</si>
  <si>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</si>
  <si>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</si>
  <si>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</si>
  <si>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</si>
  <si>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</si>
  <si>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</si>
  <si>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</si>
  <si>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</si>
  <si>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</si>
  <si>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</si>
  <si>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</si>
  <si>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</si>
  <si>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</si>
  <si>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</si>
  <si>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</si>
  <si>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</si>
  <si>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</si>
  <si>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</si>
  <si>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</si>
  <si>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</si>
  <si>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</si>
  <si>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</si>
  <si>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</si>
  <si>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</si>
  <si>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</si>
  <si>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</si>
  <si>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</si>
  <si>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</si>
  <si>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</si>
  <si>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</si>
  <si>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</si>
  <si>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</si>
  <si>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</si>
  <si>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</si>
  <si>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</si>
  <si>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</si>
  <si>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</si>
  <si>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</si>
  <si>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</si>
  <si>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</si>
  <si>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</si>
  <si>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</si>
  <si>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</si>
  <si>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</si>
  <si>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</si>
  <si>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</si>
  <si>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</si>
  <si>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</si>
  <si>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</si>
  <si>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</si>
  <si>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</si>
  <si>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</si>
  <si>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</si>
  <si>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</si>
  <si>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</si>
  <si>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</si>
  <si>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</si>
  <si>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</si>
  <si>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</si>
  <si>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</si>
  <si>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</si>
  <si>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</si>
  <si>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</si>
  <si>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</si>
  <si>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</si>
  <si>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</si>
  <si>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</si>
  <si>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</si>
  <si>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</si>
  <si>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</si>
  <si>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</si>
  <si>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</si>
  <si>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</si>
  <si>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</si>
  <si>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</si>
  <si>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</si>
  <si>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</si>
  <si>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</si>
  <si>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</si>
  <si>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</si>
  <si>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</si>
  <si>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</si>
  <si>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</si>
  <si>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</si>
  <si>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</si>
  <si>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</si>
  <si>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</si>
  <si>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</si>
  <si>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</si>
  <si>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</si>
  <si>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</si>
  <si>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</si>
  <si>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</si>
  <si>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</si>
  <si>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</si>
  <si>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</si>
  <si>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</si>
  <si>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</si>
  <si>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</si>
  <si>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</si>
  <si>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</si>
  <si>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</si>
  <si>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</si>
  <si>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</si>
  <si>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</si>
  <si>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</si>
  <si>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</si>
  <si>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</si>
  <si>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</si>
  <si>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</si>
  <si>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</si>
  <si>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</si>
  <si>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</si>
  <si>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</si>
  <si>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</si>
  <si>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</si>
  <si>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</si>
  <si>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</si>
  <si>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</si>
  <si>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</si>
  <si>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</si>
  <si>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</si>
  <si>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</si>
  <si>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</si>
  <si>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</si>
  <si>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</si>
  <si>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</si>
  <si>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</si>
  <si>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</si>
  <si>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</si>
  <si>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</si>
  <si>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</si>
  <si>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</si>
  <si>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</si>
  <si>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</si>
  <si>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</si>
  <si>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</si>
  <si>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</si>
  <si>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</si>
  <si>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</si>
  <si>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</si>
  <si>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</si>
  <si>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</si>
  <si>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</si>
  <si>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</si>
  <si>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</si>
  <si>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</si>
  <si>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</si>
  <si>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</si>
  <si>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</si>
  <si>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</si>
  <si>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</si>
  <si>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</si>
  <si>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</si>
  <si>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</si>
  <si>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</si>
  <si>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</si>
  <si>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</si>
  <si>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</si>
  <si>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</si>
  <si>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</si>
  <si>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</si>
  <si>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</si>
  <si>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</si>
  <si>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</si>
  <si>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</si>
  <si>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</si>
  <si>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</si>
  <si>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</si>
  <si>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</si>
  <si>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</si>
  <si>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</si>
  <si>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</si>
  <si>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</si>
  <si>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</si>
  <si>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</si>
  <si>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</si>
  <si>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</si>
  <si>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</si>
  <si>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</si>
  <si>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</si>
  <si>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</si>
  <si>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</si>
  <si>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</si>
  <si>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</si>
  <si>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</si>
  <si>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</si>
  <si>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</si>
  <si>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</si>
  <si>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</si>
  <si>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</si>
  <si>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</si>
  <si>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</si>
  <si>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</si>
  <si>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</si>
  <si>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</si>
  <si>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</si>
  <si>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</si>
  <si>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</si>
  <si>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</si>
  <si>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</si>
  <si>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</si>
  <si>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</si>
  <si>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</si>
  <si>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</si>
  <si>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</si>
  <si>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</si>
  <si>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</si>
  <si>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</si>
  <si>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</si>
  <si>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</si>
  <si>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</si>
  <si>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</si>
  <si>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</si>
  <si>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</si>
  <si>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</si>
  <si>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</si>
  <si>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</si>
  <si>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</si>
  <si>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</si>
  <si>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</si>
  <si>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</si>
  <si>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</si>
  <si>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</si>
  <si>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</si>
  <si>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</si>
  <si>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</si>
  <si>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</si>
  <si>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</si>
  <si>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</si>
  <si>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</si>
  <si>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</si>
  <si>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</si>
  <si>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</si>
  <si>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</si>
  <si>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</si>
  <si>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</si>
  <si>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</si>
  <si>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</si>
  <si>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</si>
  <si>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</si>
  <si>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</si>
  <si>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</si>
  <si>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</si>
  <si>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</si>
  <si>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</si>
  <si>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</si>
  <si>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</si>
  <si>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</si>
  <si>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</si>
  <si>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</si>
  <si>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</si>
  <si>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</si>
  <si>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</si>
  <si>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</si>
  <si>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</si>
  <si>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</si>
  <si>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</si>
  <si>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</si>
  <si>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</si>
  <si>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</si>
  <si>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</si>
  <si>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</si>
  <si>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</si>
  <si>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</si>
  <si>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</si>
  <si>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</si>
  <si>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</si>
  <si>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</si>
  <si>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</si>
  <si>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</si>
  <si>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</si>
  <si>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</si>
  <si>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</si>
  <si>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</si>
  <si>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</si>
  <si>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</si>
  <si>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</si>
  <si>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</si>
  <si>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</si>
  <si>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</si>
  <si>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</si>
  <si>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</si>
  <si>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</si>
  <si>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</si>
  <si>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</si>
  <si>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</si>
  <si>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</si>
  <si>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</si>
  <si>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</si>
  <si>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</si>
  <si>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</si>
  <si>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</si>
  <si>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</si>
  <si>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</si>
  <si>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</si>
  <si>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</si>
  <si>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</si>
  <si>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</si>
  <si>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</si>
  <si>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</si>
  <si>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</si>
  <si>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</si>
  <si>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</si>
  <si>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</si>
  <si>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</si>
  <si>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</si>
  <si>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</si>
  <si>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</si>
  <si>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</si>
  <si>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</si>
  <si>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</si>
  <si>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</si>
  <si>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</si>
  <si>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</si>
  <si>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</si>
  <si>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</si>
  <si>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</si>
  <si>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</si>
  <si>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</si>
  <si>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</si>
  <si>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</si>
  <si>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</si>
  <si>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</si>
  <si>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</si>
  <si>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</si>
  <si>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</si>
  <si>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</si>
  <si>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</si>
  <si>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</si>
  <si>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</si>
  <si>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</si>
  <si>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</si>
  <si>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</si>
  <si>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</si>
  <si>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</si>
  <si>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</si>
  <si>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</si>
  <si>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</si>
  <si>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</si>
  <si>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</si>
  <si>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</si>
  <si>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</si>
  <si>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</si>
  <si>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</si>
  <si>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</si>
  <si>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</si>
  <si>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</si>
  <si>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</si>
  <si>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</si>
  <si>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</si>
  <si>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</si>
  <si>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</si>
  <si>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</si>
  <si>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</si>
  <si>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</si>
  <si>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</si>
  <si>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</si>
  <si>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</si>
  <si>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</si>
  <si>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</si>
  <si>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</si>
  <si>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</si>
  <si>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</si>
  <si>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</si>
  <si>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</si>
  <si>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</si>
  <si>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</si>
  <si>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</si>
  <si>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</si>
  <si>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</si>
  <si>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</si>
  <si>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</si>
  <si>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</si>
  <si>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</si>
  <si>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</si>
  <si>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</si>
  <si>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63-26-2008-05</t>
  </si>
  <si>
    <t>63-26-2011-40</t>
  </si>
  <si>
    <t>63-080-2019</t>
  </si>
  <si>
    <t>63-086-2019</t>
  </si>
  <si>
    <t>63-077-2019</t>
  </si>
  <si>
    <t>63-134-2018</t>
  </si>
  <si>
    <t>63-116-2018</t>
  </si>
  <si>
    <t>63-159-2018</t>
  </si>
  <si>
    <t>63-112-2016</t>
  </si>
  <si>
    <t>63-111-2016</t>
  </si>
  <si>
    <t>63-104-2016</t>
  </si>
  <si>
    <t>63-103-2016</t>
  </si>
  <si>
    <t>63-057-2015</t>
  </si>
  <si>
    <t>63-056-2015</t>
  </si>
  <si>
    <t>63-113-2016</t>
  </si>
  <si>
    <t>63-114-2016</t>
  </si>
  <si>
    <t>63-115-2016</t>
  </si>
  <si>
    <t>63-116-2016</t>
  </si>
  <si>
    <t>63-229-2017</t>
  </si>
  <si>
    <t>63-26-2010-039</t>
  </si>
  <si>
    <t>BRINDAR ATENCION INTEGRAL A NIÑOS Y NIÑAS ENTRE LOS 6 MESES HASTA LOS 5 AÑOS DE EDAD CON VULNERABILIDAD ECONOMICA Y SOCIAL PRIORITARIAMENTE A QUIENES POR RAZONES DE TRABAJO DE SUS PADRES O ADULTOS RESPONSABLES DE SU CUIDADO PERMANECEN SOLOS TEMPORALMENTE Y A LOS HIJOS DE FAMILIA EN SITUACIÓN DE DESPLAZAMIENTO</t>
  </si>
  <si>
    <t>PRESTAR EL SERVICIO HOGARES INFANTILES -HI- DE CONFORMIDAD CON EL MANUAL OPERATIVO DE LA MODALIDAD INSTITUCIONAL Y LAS DIRECTRICES ESTABLECIDAS POR EL ICBF, EN ARMONIA CON LA POLITICA DE ESTADO PARA EL DESARROLLO INTEGRAL DE LA PRIMERA INFANCIA DE CERO A SIEMPRE</t>
  </si>
  <si>
    <t>PRESTAR EL SERVICIO DE EDUCACION INICIAL EN EL MARCO DE LA ATENCION INTEGRAL A NIÑOS Y NIÑAS MENORES DE 5 AÑOS O HASTA SU INGRESO AL GRADO DE TRANSICION CON EL FIN DE PROMOVER EL DESARROLLO INTEGRAL DE LA PRIMERA INFANCIA DE CONFORMIDAD CON EL MANUAL OPERATIVO DE LA MODALIDAD Y LAS DIRECTRICES ESTABLECIDAS POR EL ICBF, EN ARMONIA CON LA POLITICA DE ESTADO PARA EL DESARROLLO INTEGRAL DE LA PRIMERA INFANCIA DE CERO A SIEMPRE, EN EL SERVICIO HOGARES INFANTILES.</t>
  </si>
  <si>
    <t xml:space="preserve">PRESTAR EL SERVICIO DE EDUCACION INICIAL EN EL MARCO DE LA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 </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</si>
  <si>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t>
  </si>
  <si>
    <t>PRESTAR EL SERVICIO DE ATENCION EDUCACION INICIAL Y CUIDADO DE NIÑOS Y NIÑAS MENORES DE 5 AÑOS O HASTA SU INGRESO AL GRADO DE TRASICION CON EL FIN DE PROMOVER EL DESARROLLO INTEGRAL DE LA PRIMERA INFANCIA CON CALIDAD DE CONFORMIDAD CON LOS LINEMIENTOS , MANUAL OPERATIVO, LAS DIRECTRICES, PARAMETROS Y ESTANDARES ESTABLECIDOS POR EL ICBF EN EL MARCO DE LA ESTRATEGIA DE ATENCION INTEGRAL DE CERO A SIEMPRE ASI COMO REGULAR LAS RELACIONES ENTRE LAS PARTES DERIVADAS DE LA ENTREGA DE APORTES DEL ICBF A LA EAS, PARA QUE ESTE ASUMA CON SU PERSONAL Y BAJO SU EXCLUSIVA RESPONSABILIDAD DICHA ATENCION.</t>
  </si>
  <si>
    <t xml:space="preserve">PRESTAR EL SERVICIO DE ATENCION EDUCACION INICIAL Y CUIDADO DE NIÑOS Y NIÑAS MENORES DE 5 AÑOS O HASTA SU INGRESO AL GRADO DE TRASICION CON EL FIN DE PROMOVER EL DESARROLLO INTEGRAL DE LA PRIMERA INFANCIA CON CALIDAD DE CONFORMIDAD CON LOS LINEMIENTOS , CON EL MANUAL OPERATIVO DE LA MODALIDAD INSTITUCIONAL Y LAS DIRECTRICES ESTABLECIDAS POR EL ICBF EN EL MARCO DE LA POLITICA DE ESTADO PARA EL DESARROLLO INTEGRAL DE LA PRIMERA INFANCIA DE CERO A SIEMPRE EN EL SERVICIO DE HOGARES INFANTILES. </t>
  </si>
  <si>
    <t>ATENDER A LA PRIMERA INFANCIA EN EL MARCO DE LA ESTRATEGIA DE CERO A SIEMPRE DE CONFORMIDAD CON LAS DIRECTRICES, LINEAMIENTOS Y PARAMETROS ESTABLECIDOS POR EL ICBF ASI COMO REGULAR LAS RELACIONES ENTRE  LAS PARTES DERIVADAS DE LA ENTREGA DE APORTES DEL ICBF A LA ENTIDAD PRESTADORA DEL SERVICIO EN LA MODALIDAD DE HOGARES COMUNITARIOS DE BIENESTAR EN LAS SIGUIENTES FORMAS DE ATENCION FAMILIARES MULTIPLES GRUPALES, EMPRESARIALES,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</si>
  <si>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t>
  </si>
  <si>
    <t xml:space="preserve">PRESTAR EL SERVICIO DE ATENCION INTEGRAL A NIÑOS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 </t>
  </si>
  <si>
    <t>SI</t>
  </si>
  <si>
    <t>63-091-2020</t>
  </si>
  <si>
    <t>63-090-2020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</si>
  <si>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</si>
  <si>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NO</t>
  </si>
  <si>
    <t>VICTORIA EUGENIA JARAMILLO NOREÑA</t>
  </si>
  <si>
    <t>Barrio la Patria Frente a Manzanas 41 y 42</t>
  </si>
  <si>
    <t>3148837402</t>
  </si>
  <si>
    <t>2030armenia@gmail.com</t>
  </si>
  <si>
    <t>2021-66-66000982020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</si>
</sst>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2716</v>
      </c>
      <c r="D15" s="35"/>
      <c r="E15" s="35"/>
      <c r="F15" s="5"/>
      <c r="G15" s="32" t="s">
        <v>1168</v>
      </c>
      <c r="H15" s="103" t="s">
        <v>396</v>
      </c>
      <c r="I15" s="32" t="s">
        <v>2624</v>
      </c>
      <c r="J15" s="108" t="s">
        <v>2626</v>
      </c>
      <c r="L15" s="205" t="s">
        <v>8</v>
      </c>
      <c r="M15" s="205"/>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801000518</v>
      </c>
      <c r="C20" s="5"/>
      <c r="D20" s="73"/>
      <c r="E20" s="5"/>
      <c r="F20" s="5"/>
      <c r="G20" s="5"/>
      <c r="H20" s="182"/>
      <c r="I20" s="145" t="s">
        <v>396</v>
      </c>
      <c r="J20" s="146" t="s">
        <v>885</v>
      </c>
      <c r="K20" s="147">
        <v>715152400</v>
      </c>
      <c r="L20" s="148"/>
      <c r="M20" s="148">
        <v>44561</v>
      </c>
      <c r="N20" s="131">
        <f>+(M20-L20)/30</f>
        <v>1485.3666666666666</v>
      </c>
      <c r="O20" s="134"/>
      <c r="U20" s="130"/>
      <c r="V20" s="105">
        <f ca="1">NOW()</f>
        <v>44194.884610416666</v>
      </c>
      <c r="W20" s="105">
        <f ca="1">NOW()</f>
        <v>44194.884610416666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ASOCIACIÓN CLUB ACTIVO 2030 DE ARMENIA</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2676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36" t="s">
        <v>4</v>
      </c>
      <c r="B43" s="237"/>
      <c r="C43" s="237"/>
      <c r="D43" s="237"/>
      <c r="E43" s="237"/>
      <c r="F43" s="237"/>
      <c r="G43" s="237"/>
      <c r="H43" s="237"/>
      <c r="I43" s="237"/>
      <c r="J43" s="237"/>
      <c r="K43" s="237"/>
      <c r="L43" s="237"/>
      <c r="M43" s="237"/>
      <c r="N43" s="237"/>
      <c r="O43" s="238"/>
      <c r="P43" s="76"/>
    </row>
    <row r="44" spans="1:16" ht="15" customHeight="1" x14ac:dyDescent="0.25">
      <c r="A44" s="239" t="s">
        <v>2654</v>
      </c>
      <c r="B44" s="240"/>
      <c r="C44" s="240"/>
      <c r="D44" s="240"/>
      <c r="E44" s="240"/>
      <c r="F44" s="240"/>
      <c r="G44" s="240"/>
      <c r="H44" s="240"/>
      <c r="I44" s="240"/>
      <c r="J44" s="240"/>
      <c r="K44" s="240"/>
      <c r="L44" s="240"/>
      <c r="M44" s="240"/>
      <c r="N44" s="240"/>
      <c r="O44" s="241"/>
    </row>
    <row r="45" spans="1:16" x14ac:dyDescent="0.25">
      <c r="A45" s="242"/>
      <c r="B45" s="243"/>
      <c r="C45" s="243"/>
      <c r="D45" s="243"/>
      <c r="E45" s="243"/>
      <c r="F45" s="243"/>
      <c r="G45" s="243"/>
      <c r="H45" s="243"/>
      <c r="I45" s="243"/>
      <c r="J45" s="243"/>
      <c r="K45" s="243"/>
      <c r="L45" s="243"/>
      <c r="M45" s="243"/>
      <c r="N45" s="243"/>
      <c r="O45" s="24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2664</v>
      </c>
      <c r="C48" s="111" t="s">
        <v>31</v>
      </c>
      <c r="D48" s="117" t="s">
        <v>2677</v>
      </c>
      <c r="E48" s="141">
        <v>39449</v>
      </c>
      <c r="F48" s="141">
        <v>39813</v>
      </c>
      <c r="G48" s="156">
        <f>IF(AND(E48&lt;&gt;"",F48&lt;&gt;""),((F48-E48)/30),"")</f>
        <v>12.133333333333333</v>
      </c>
      <c r="H48" s="118" t="s">
        <v>2697</v>
      </c>
      <c r="I48" s="112" t="s">
        <v>862</v>
      </c>
      <c r="J48" s="112" t="s">
        <v>53</v>
      </c>
      <c r="K48" s="119">
        <v>215201150</v>
      </c>
      <c r="L48" s="113"/>
      <c r="M48" s="114">
        <v>1</v>
      </c>
      <c r="N48" s="113" t="s">
        <v>27</v>
      </c>
      <c r="O48" s="113" t="s">
        <v>2707</v>
      </c>
      <c r="P48" s="78"/>
    </row>
    <row r="49" spans="1:16" s="6" customFormat="1" ht="24.75" customHeight="1" x14ac:dyDescent="0.25">
      <c r="A49" s="139">
        <v>2</v>
      </c>
      <c r="B49" s="110" t="s">
        <v>2664</v>
      </c>
      <c r="C49" s="111" t="s">
        <v>31</v>
      </c>
      <c r="D49" s="117" t="s">
        <v>2678</v>
      </c>
      <c r="E49" s="141">
        <v>40560</v>
      </c>
      <c r="F49" s="141">
        <v>40908</v>
      </c>
      <c r="G49" s="156">
        <f t="shared" ref="G49:G50" si="2">IF(AND(E49&lt;&gt;"",F49&lt;&gt;""),((F49-E49)/30),"")</f>
        <v>11.6</v>
      </c>
      <c r="H49" s="118" t="s">
        <v>2697</v>
      </c>
      <c r="I49" s="112" t="s">
        <v>862</v>
      </c>
      <c r="J49" s="112" t="s">
        <v>53</v>
      </c>
      <c r="K49" s="119">
        <v>242714156</v>
      </c>
      <c r="L49" s="113"/>
      <c r="M49" s="114">
        <v>1</v>
      </c>
      <c r="N49" s="113" t="s">
        <v>27</v>
      </c>
      <c r="O49" s="113" t="s">
        <v>2707</v>
      </c>
      <c r="P49" s="78"/>
    </row>
    <row r="50" spans="1:16" s="6" customFormat="1" ht="24.75" customHeight="1" x14ac:dyDescent="0.25">
      <c r="A50" s="139">
        <v>3</v>
      </c>
      <c r="B50" s="118" t="s">
        <v>2664</v>
      </c>
      <c r="C50" s="120" t="s">
        <v>31</v>
      </c>
      <c r="D50" s="117" t="s">
        <v>2679</v>
      </c>
      <c r="E50" s="141">
        <v>43483</v>
      </c>
      <c r="F50" s="141">
        <v>43819</v>
      </c>
      <c r="G50" s="156">
        <f t="shared" si="2"/>
        <v>11.2</v>
      </c>
      <c r="H50" s="116" t="s">
        <v>2698</v>
      </c>
      <c r="I50" s="112" t="s">
        <v>862</v>
      </c>
      <c r="J50" s="112" t="s">
        <v>53</v>
      </c>
      <c r="K50" s="119">
        <v>1230174965</v>
      </c>
      <c r="L50" s="113"/>
      <c r="M50" s="114">
        <v>1</v>
      </c>
      <c r="N50" s="120" t="s">
        <v>27</v>
      </c>
      <c r="O50" s="113" t="s">
        <v>2707</v>
      </c>
      <c r="P50" s="78"/>
    </row>
    <row r="51" spans="1:16" s="6" customFormat="1" ht="24.75" customHeight="1" outlineLevel="1" x14ac:dyDescent="0.25">
      <c r="A51" s="139">
        <v>4</v>
      </c>
      <c r="B51" s="118" t="s">
        <v>2664</v>
      </c>
      <c r="C51" s="120" t="s">
        <v>31</v>
      </c>
      <c r="D51" s="117" t="s">
        <v>2680</v>
      </c>
      <c r="E51" s="141">
        <v>43483</v>
      </c>
      <c r="F51" s="141">
        <v>43819</v>
      </c>
      <c r="G51" s="156">
        <f t="shared" ref="G51:G107" si="3">IF(AND(E51&lt;&gt;"",F51&lt;&gt;""),((F51-E51)/30),"")</f>
        <v>11.2</v>
      </c>
      <c r="H51" s="116" t="s">
        <v>2698</v>
      </c>
      <c r="I51" s="112" t="s">
        <v>862</v>
      </c>
      <c r="J51" s="112" t="s">
        <v>53</v>
      </c>
      <c r="K51" s="119">
        <v>185809436</v>
      </c>
      <c r="L51" s="113"/>
      <c r="M51" s="114">
        <v>1</v>
      </c>
      <c r="N51" s="120" t="s">
        <v>27</v>
      </c>
      <c r="O51" s="120" t="s">
        <v>2707</v>
      </c>
      <c r="P51" s="78"/>
    </row>
    <row r="52" spans="1:16" s="7" customFormat="1" ht="24.75" customHeight="1" outlineLevel="1" x14ac:dyDescent="0.25">
      <c r="A52" s="140">
        <v>5</v>
      </c>
      <c r="B52" s="118" t="s">
        <v>2664</v>
      </c>
      <c r="C52" s="120" t="s">
        <v>31</v>
      </c>
      <c r="D52" s="117" t="s">
        <v>2681</v>
      </c>
      <c r="E52" s="141">
        <v>43483</v>
      </c>
      <c r="F52" s="141">
        <v>43819</v>
      </c>
      <c r="G52" s="156">
        <f t="shared" si="3"/>
        <v>11.2</v>
      </c>
      <c r="H52" s="116" t="s">
        <v>2698</v>
      </c>
      <c r="I52" s="112" t="s">
        <v>862</v>
      </c>
      <c r="J52" s="112" t="s">
        <v>53</v>
      </c>
      <c r="K52" s="119">
        <v>1386617558</v>
      </c>
      <c r="L52" s="113"/>
      <c r="M52" s="114">
        <v>1</v>
      </c>
      <c r="N52" s="120" t="s">
        <v>27</v>
      </c>
      <c r="O52" s="120" t="s">
        <v>2707</v>
      </c>
      <c r="P52" s="79"/>
    </row>
    <row r="53" spans="1:16" s="7" customFormat="1" ht="24.75" customHeight="1" outlineLevel="1" x14ac:dyDescent="0.25">
      <c r="A53" s="140">
        <v>6</v>
      </c>
      <c r="B53" s="118" t="s">
        <v>2664</v>
      </c>
      <c r="C53" s="120" t="s">
        <v>31</v>
      </c>
      <c r="D53" s="117" t="s">
        <v>2682</v>
      </c>
      <c r="E53" s="141">
        <v>43405</v>
      </c>
      <c r="F53" s="141">
        <v>43434</v>
      </c>
      <c r="G53" s="156">
        <f t="shared" si="3"/>
        <v>0.96666666666666667</v>
      </c>
      <c r="H53" s="116" t="s">
        <v>2699</v>
      </c>
      <c r="I53" s="112" t="s">
        <v>862</v>
      </c>
      <c r="J53" s="112" t="s">
        <v>53</v>
      </c>
      <c r="K53" s="119">
        <v>62030632</v>
      </c>
      <c r="L53" s="113"/>
      <c r="M53" s="114">
        <v>1</v>
      </c>
      <c r="N53" s="120" t="s">
        <v>27</v>
      </c>
      <c r="O53" s="120" t="s">
        <v>2707</v>
      </c>
      <c r="P53" s="79"/>
    </row>
    <row r="54" spans="1:16" s="7" customFormat="1" ht="24.75" customHeight="1" outlineLevel="1" x14ac:dyDescent="0.25">
      <c r="A54" s="140">
        <v>7</v>
      </c>
      <c r="B54" s="118" t="s">
        <v>2664</v>
      </c>
      <c r="C54" s="120" t="s">
        <v>31</v>
      </c>
      <c r="D54" s="117" t="s">
        <v>2683</v>
      </c>
      <c r="E54" s="141">
        <v>43343</v>
      </c>
      <c r="F54" s="141">
        <v>43441</v>
      </c>
      <c r="G54" s="156">
        <f t="shared" si="3"/>
        <v>3.2666666666666666</v>
      </c>
      <c r="H54" s="118" t="s">
        <v>2700</v>
      </c>
      <c r="I54" s="112" t="s">
        <v>862</v>
      </c>
      <c r="J54" s="112" t="s">
        <v>53</v>
      </c>
      <c r="K54" s="115">
        <v>399044190</v>
      </c>
      <c r="L54" s="113"/>
      <c r="M54" s="114">
        <v>1</v>
      </c>
      <c r="N54" s="120" t="s">
        <v>27</v>
      </c>
      <c r="O54" s="120" t="s">
        <v>2707</v>
      </c>
      <c r="P54" s="79"/>
    </row>
    <row r="55" spans="1:16" s="7" customFormat="1" ht="24.75" customHeight="1" outlineLevel="1" x14ac:dyDescent="0.25">
      <c r="A55" s="140">
        <v>8</v>
      </c>
      <c r="B55" s="118" t="s">
        <v>2664</v>
      </c>
      <c r="C55" s="120" t="s">
        <v>31</v>
      </c>
      <c r="D55" s="117" t="s">
        <v>2684</v>
      </c>
      <c r="E55" s="141">
        <v>43405</v>
      </c>
      <c r="F55" s="141">
        <v>43441</v>
      </c>
      <c r="G55" s="156">
        <f t="shared" si="3"/>
        <v>1.2</v>
      </c>
      <c r="H55" s="118" t="s">
        <v>2700</v>
      </c>
      <c r="I55" s="112" t="s">
        <v>862</v>
      </c>
      <c r="J55" s="112" t="s">
        <v>53</v>
      </c>
      <c r="K55" s="115">
        <v>107000473</v>
      </c>
      <c r="L55" s="113"/>
      <c r="M55" s="114">
        <v>1</v>
      </c>
      <c r="N55" s="120" t="s">
        <v>27</v>
      </c>
      <c r="O55" s="120" t="s">
        <v>2707</v>
      </c>
      <c r="P55" s="79"/>
    </row>
    <row r="56" spans="1:16" s="7" customFormat="1" ht="24.75" customHeight="1" outlineLevel="1" x14ac:dyDescent="0.25">
      <c r="A56" s="140">
        <v>9</v>
      </c>
      <c r="B56" s="118" t="s">
        <v>2664</v>
      </c>
      <c r="C56" s="120" t="s">
        <v>31</v>
      </c>
      <c r="D56" s="117" t="s">
        <v>2685</v>
      </c>
      <c r="E56" s="141">
        <v>42408</v>
      </c>
      <c r="F56" s="141">
        <v>42704</v>
      </c>
      <c r="G56" s="156">
        <f t="shared" si="3"/>
        <v>9.8666666666666671</v>
      </c>
      <c r="H56" s="118" t="s">
        <v>2701</v>
      </c>
      <c r="I56" s="112" t="s">
        <v>862</v>
      </c>
      <c r="J56" s="112" t="s">
        <v>53</v>
      </c>
      <c r="K56" s="115">
        <v>1431930126</v>
      </c>
      <c r="L56" s="113"/>
      <c r="M56" s="114">
        <v>1</v>
      </c>
      <c r="N56" s="120" t="s">
        <v>27</v>
      </c>
      <c r="O56" s="120" t="s">
        <v>2707</v>
      </c>
      <c r="P56" s="79"/>
    </row>
    <row r="57" spans="1:16" s="7" customFormat="1" ht="24.75" customHeight="1" outlineLevel="1" x14ac:dyDescent="0.25">
      <c r="A57" s="140">
        <v>10</v>
      </c>
      <c r="B57" s="118" t="s">
        <v>2664</v>
      </c>
      <c r="C57" s="120" t="s">
        <v>31</v>
      </c>
      <c r="D57" s="117" t="s">
        <v>2686</v>
      </c>
      <c r="E57" s="141">
        <v>42408</v>
      </c>
      <c r="F57" s="141">
        <v>42719</v>
      </c>
      <c r="G57" s="156">
        <f t="shared" si="3"/>
        <v>10.366666666666667</v>
      </c>
      <c r="H57" s="118" t="s">
        <v>2702</v>
      </c>
      <c r="I57" s="63" t="s">
        <v>862</v>
      </c>
      <c r="J57" s="63" t="s">
        <v>53</v>
      </c>
      <c r="K57" s="119">
        <v>566660948</v>
      </c>
      <c r="L57" s="65"/>
      <c r="M57" s="114">
        <v>1</v>
      </c>
      <c r="N57" s="120" t="s">
        <v>27</v>
      </c>
      <c r="O57" s="120" t="s">
        <v>2707</v>
      </c>
      <c r="P57" s="79"/>
    </row>
    <row r="58" spans="1:16" s="7" customFormat="1" ht="24.75" customHeight="1" outlineLevel="1" x14ac:dyDescent="0.25">
      <c r="A58" s="140">
        <v>11</v>
      </c>
      <c r="B58" s="118" t="s">
        <v>2664</v>
      </c>
      <c r="C58" s="120" t="s">
        <v>31</v>
      </c>
      <c r="D58" s="117" t="s">
        <v>2687</v>
      </c>
      <c r="E58" s="141">
        <v>42401</v>
      </c>
      <c r="F58" s="141">
        <v>42674</v>
      </c>
      <c r="G58" s="156">
        <f t="shared" si="3"/>
        <v>9.1</v>
      </c>
      <c r="H58" s="118" t="s">
        <v>2702</v>
      </c>
      <c r="I58" s="63" t="s">
        <v>862</v>
      </c>
      <c r="J58" s="63" t="s">
        <v>53</v>
      </c>
      <c r="K58" s="119">
        <v>243301796</v>
      </c>
      <c r="L58" s="65"/>
      <c r="M58" s="114">
        <v>1</v>
      </c>
      <c r="N58" s="120" t="s">
        <v>27</v>
      </c>
      <c r="O58" s="120" t="s">
        <v>2707</v>
      </c>
      <c r="P58" s="79"/>
    </row>
    <row r="59" spans="1:16" s="7" customFormat="1" ht="24.75" customHeight="1" outlineLevel="1" x14ac:dyDescent="0.25">
      <c r="A59" s="140">
        <v>12</v>
      </c>
      <c r="B59" s="118" t="s">
        <v>2664</v>
      </c>
      <c r="C59" s="120" t="s">
        <v>31</v>
      </c>
      <c r="D59" s="117" t="s">
        <v>2688</v>
      </c>
      <c r="E59" s="141">
        <v>42401</v>
      </c>
      <c r="F59" s="141">
        <v>42674</v>
      </c>
      <c r="G59" s="156">
        <f t="shared" si="3"/>
        <v>9.1</v>
      </c>
      <c r="H59" s="118" t="s">
        <v>2702</v>
      </c>
      <c r="I59" s="63" t="s">
        <v>862</v>
      </c>
      <c r="J59" s="63" t="s">
        <v>53</v>
      </c>
      <c r="K59" s="119">
        <v>306714832</v>
      </c>
      <c r="L59" s="65"/>
      <c r="M59" s="114">
        <v>1</v>
      </c>
      <c r="N59" s="120" t="s">
        <v>27</v>
      </c>
      <c r="O59" s="120" t="s">
        <v>2707</v>
      </c>
      <c r="P59" s="79"/>
    </row>
    <row r="60" spans="1:16" s="7" customFormat="1" ht="24.75" customHeight="1" outlineLevel="1" x14ac:dyDescent="0.25">
      <c r="A60" s="140">
        <v>13</v>
      </c>
      <c r="B60" s="118" t="s">
        <v>2664</v>
      </c>
      <c r="C60" s="120" t="s">
        <v>31</v>
      </c>
      <c r="D60" s="117" t="s">
        <v>2689</v>
      </c>
      <c r="E60" s="141">
        <v>42037</v>
      </c>
      <c r="F60" s="141">
        <v>42369</v>
      </c>
      <c r="G60" s="156">
        <f t="shared" si="3"/>
        <v>11.066666666666666</v>
      </c>
      <c r="H60" s="118" t="s">
        <v>2701</v>
      </c>
      <c r="I60" s="63" t="s">
        <v>862</v>
      </c>
      <c r="J60" s="63" t="s">
        <v>53</v>
      </c>
      <c r="K60" s="119">
        <v>254744150</v>
      </c>
      <c r="L60" s="65"/>
      <c r="M60" s="114">
        <v>1</v>
      </c>
      <c r="N60" s="120" t="s">
        <v>27</v>
      </c>
      <c r="O60" s="120" t="s">
        <v>2707</v>
      </c>
      <c r="P60" s="79"/>
    </row>
    <row r="61" spans="1:16" s="7" customFormat="1" ht="24.75" customHeight="1" outlineLevel="1" x14ac:dyDescent="0.25">
      <c r="A61" s="140">
        <v>14</v>
      </c>
      <c r="B61" s="118" t="s">
        <v>2664</v>
      </c>
      <c r="C61" s="120" t="s">
        <v>31</v>
      </c>
      <c r="D61" s="117" t="s">
        <v>2690</v>
      </c>
      <c r="E61" s="141">
        <v>42037</v>
      </c>
      <c r="F61" s="141">
        <v>42369</v>
      </c>
      <c r="G61" s="156">
        <f t="shared" si="3"/>
        <v>11.066666666666666</v>
      </c>
      <c r="H61" s="118" t="s">
        <v>2701</v>
      </c>
      <c r="I61" s="63" t="s">
        <v>862</v>
      </c>
      <c r="J61" s="63" t="s">
        <v>53</v>
      </c>
      <c r="K61" s="119">
        <v>367031056</v>
      </c>
      <c r="L61" s="65"/>
      <c r="M61" s="114">
        <v>1</v>
      </c>
      <c r="N61" s="120" t="s">
        <v>27</v>
      </c>
      <c r="O61" s="120" t="s">
        <v>2707</v>
      </c>
      <c r="P61" s="79"/>
    </row>
    <row r="62" spans="1:16" s="7" customFormat="1" ht="24.75" customHeight="1" outlineLevel="1" x14ac:dyDescent="0.25">
      <c r="A62" s="140">
        <v>15</v>
      </c>
      <c r="B62" s="118" t="s">
        <v>2664</v>
      </c>
      <c r="C62" s="120" t="s">
        <v>31</v>
      </c>
      <c r="D62" s="117" t="s">
        <v>2691</v>
      </c>
      <c r="E62" s="141">
        <v>42408</v>
      </c>
      <c r="F62" s="141">
        <v>42674</v>
      </c>
      <c r="G62" s="156">
        <f t="shared" si="3"/>
        <v>8.8666666666666671</v>
      </c>
      <c r="H62" s="118" t="s">
        <v>2703</v>
      </c>
      <c r="I62" s="63" t="s">
        <v>862</v>
      </c>
      <c r="J62" s="63" t="s">
        <v>53</v>
      </c>
      <c r="K62" s="119">
        <v>143753120</v>
      </c>
      <c r="L62" s="65"/>
      <c r="M62" s="114">
        <v>1</v>
      </c>
      <c r="N62" s="120" t="s">
        <v>27</v>
      </c>
      <c r="O62" s="120" t="s">
        <v>2707</v>
      </c>
      <c r="P62" s="79"/>
    </row>
    <row r="63" spans="1:16" s="7" customFormat="1" ht="24.75" customHeight="1" outlineLevel="1" x14ac:dyDescent="0.25">
      <c r="A63" s="140">
        <v>16</v>
      </c>
      <c r="B63" s="118" t="s">
        <v>2664</v>
      </c>
      <c r="C63" s="120" t="s">
        <v>31</v>
      </c>
      <c r="D63" s="117" t="s">
        <v>2692</v>
      </c>
      <c r="E63" s="141">
        <v>42408</v>
      </c>
      <c r="F63" s="141">
        <v>42704</v>
      </c>
      <c r="G63" s="156">
        <f t="shared" si="3"/>
        <v>9.8666666666666671</v>
      </c>
      <c r="H63" s="118" t="s">
        <v>2704</v>
      </c>
      <c r="I63" s="63" t="s">
        <v>862</v>
      </c>
      <c r="J63" s="63" t="s">
        <v>53</v>
      </c>
      <c r="K63" s="119">
        <v>438973606</v>
      </c>
      <c r="L63" s="65"/>
      <c r="M63" s="114">
        <v>1</v>
      </c>
      <c r="N63" s="120" t="s">
        <v>27</v>
      </c>
      <c r="O63" s="120" t="s">
        <v>2707</v>
      </c>
      <c r="P63" s="79"/>
    </row>
    <row r="64" spans="1:16" s="7" customFormat="1" ht="24.75" customHeight="1" outlineLevel="1" x14ac:dyDescent="0.25">
      <c r="A64" s="140">
        <v>17</v>
      </c>
      <c r="B64" s="118" t="s">
        <v>2664</v>
      </c>
      <c r="C64" s="120" t="s">
        <v>31</v>
      </c>
      <c r="D64" s="117" t="s">
        <v>2693</v>
      </c>
      <c r="E64" s="141">
        <v>42408</v>
      </c>
      <c r="F64" s="141">
        <v>42674</v>
      </c>
      <c r="G64" s="156">
        <f t="shared" si="3"/>
        <v>8.8666666666666671</v>
      </c>
      <c r="H64" s="118" t="s">
        <v>2704</v>
      </c>
      <c r="I64" s="63" t="s">
        <v>862</v>
      </c>
      <c r="J64" s="63" t="s">
        <v>53</v>
      </c>
      <c r="K64" s="119">
        <v>150811551</v>
      </c>
      <c r="L64" s="65"/>
      <c r="M64" s="114">
        <v>1</v>
      </c>
      <c r="N64" s="120" t="s">
        <v>27</v>
      </c>
      <c r="O64" s="120" t="s">
        <v>2707</v>
      </c>
      <c r="P64" s="79"/>
    </row>
    <row r="65" spans="1:16" s="7" customFormat="1" ht="24.75" customHeight="1" outlineLevel="1" x14ac:dyDescent="0.25">
      <c r="A65" s="140">
        <v>18</v>
      </c>
      <c r="B65" s="118" t="s">
        <v>2664</v>
      </c>
      <c r="C65" s="120" t="s">
        <v>31</v>
      </c>
      <c r="D65" s="117" t="s">
        <v>2694</v>
      </c>
      <c r="E65" s="141">
        <v>42408</v>
      </c>
      <c r="F65" s="141">
        <v>42704</v>
      </c>
      <c r="G65" s="156">
        <f t="shared" si="3"/>
        <v>9.8666666666666671</v>
      </c>
      <c r="H65" s="118" t="s">
        <v>2705</v>
      </c>
      <c r="I65" s="63" t="s">
        <v>862</v>
      </c>
      <c r="J65" s="63" t="s">
        <v>53</v>
      </c>
      <c r="K65" s="119">
        <v>725642437</v>
      </c>
      <c r="L65" s="65"/>
      <c r="M65" s="114">
        <v>1</v>
      </c>
      <c r="N65" s="120" t="s">
        <v>27</v>
      </c>
      <c r="O65" s="120" t="s">
        <v>2707</v>
      </c>
      <c r="P65" s="79"/>
    </row>
    <row r="66" spans="1:16" s="7" customFormat="1" ht="24.75" customHeight="1" outlineLevel="1" x14ac:dyDescent="0.25">
      <c r="A66" s="140">
        <v>19</v>
      </c>
      <c r="B66" s="118" t="s">
        <v>2664</v>
      </c>
      <c r="C66" s="120" t="s">
        <v>31</v>
      </c>
      <c r="D66" s="117" t="s">
        <v>2695</v>
      </c>
      <c r="E66" s="141">
        <v>43038</v>
      </c>
      <c r="F66" s="141">
        <v>43404</v>
      </c>
      <c r="G66" s="156">
        <f t="shared" si="3"/>
        <v>12.2</v>
      </c>
      <c r="H66" s="118" t="s">
        <v>2706</v>
      </c>
      <c r="I66" s="63" t="s">
        <v>862</v>
      </c>
      <c r="J66" s="63" t="s">
        <v>53</v>
      </c>
      <c r="K66" s="119">
        <v>62030832</v>
      </c>
      <c r="L66" s="65"/>
      <c r="M66" s="114">
        <v>1</v>
      </c>
      <c r="N66" s="120" t="s">
        <v>27</v>
      </c>
      <c r="O66" s="120" t="s">
        <v>2707</v>
      </c>
      <c r="P66" s="79"/>
    </row>
    <row r="67" spans="1:16" s="7" customFormat="1" ht="24.75" customHeight="1" outlineLevel="1" x14ac:dyDescent="0.25">
      <c r="A67" s="140">
        <v>20</v>
      </c>
      <c r="B67" s="118" t="s">
        <v>2664</v>
      </c>
      <c r="C67" s="120" t="s">
        <v>31</v>
      </c>
      <c r="D67" s="117" t="s">
        <v>2696</v>
      </c>
      <c r="E67" s="141">
        <v>40203</v>
      </c>
      <c r="F67" s="141">
        <v>40543</v>
      </c>
      <c r="G67" s="156">
        <f t="shared" si="3"/>
        <v>11.333333333333334</v>
      </c>
      <c r="H67" s="118" t="s">
        <v>2697</v>
      </c>
      <c r="I67" s="63" t="s">
        <v>862</v>
      </c>
      <c r="J67" s="63" t="s">
        <v>53</v>
      </c>
      <c r="K67" s="119">
        <v>233779214</v>
      </c>
      <c r="L67" s="65"/>
      <c r="M67" s="114">
        <v>1</v>
      </c>
      <c r="N67" s="120" t="s">
        <v>27</v>
      </c>
      <c r="O67" s="120" t="s">
        <v>2707</v>
      </c>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6" t="s">
        <v>2633</v>
      </c>
      <c r="B109" s="237"/>
      <c r="C109" s="237"/>
      <c r="D109" s="237"/>
      <c r="E109" s="237"/>
      <c r="F109" s="237"/>
      <c r="G109" s="237"/>
      <c r="H109" s="237"/>
      <c r="I109" s="237"/>
      <c r="J109" s="237"/>
      <c r="K109" s="237"/>
      <c r="L109" s="237"/>
      <c r="M109" s="237"/>
      <c r="N109" s="237"/>
      <c r="O109" s="238"/>
      <c r="P109" s="76"/>
    </row>
    <row r="110" spans="1:16" ht="15" customHeight="1" x14ac:dyDescent="0.25">
      <c r="A110" s="239" t="s">
        <v>2655</v>
      </c>
      <c r="B110" s="240"/>
      <c r="C110" s="240"/>
      <c r="D110" s="240"/>
      <c r="E110" s="240"/>
      <c r="F110" s="240"/>
      <c r="G110" s="240"/>
      <c r="H110" s="240"/>
      <c r="I110" s="240"/>
      <c r="J110" s="240"/>
      <c r="K110" s="240"/>
      <c r="L110" s="240"/>
      <c r="M110" s="240"/>
      <c r="N110" s="240"/>
      <c r="O110" s="241"/>
    </row>
    <row r="111" spans="1:16" ht="15.75" thickBot="1" x14ac:dyDescent="0.3">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3">
      <c r="I112" s="224" t="s">
        <v>9</v>
      </c>
      <c r="J112" s="22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7" t="s">
        <v>2708</v>
      </c>
      <c r="E114" s="141">
        <v>43878</v>
      </c>
      <c r="F114" s="141">
        <v>44196</v>
      </c>
      <c r="G114" s="156">
        <f>IF(AND(E114&lt;&gt;"",F114&lt;&gt;""),((F114-E114)/30),"")</f>
        <v>10.6</v>
      </c>
      <c r="H114" s="118" t="s">
        <v>2710</v>
      </c>
      <c r="I114" s="117" t="s">
        <v>862</v>
      </c>
      <c r="J114" s="117" t="s">
        <v>53</v>
      </c>
      <c r="K114" s="119">
        <v>1371397985</v>
      </c>
      <c r="L114" s="100">
        <f>+IF(AND(K114&gt;0,O114="Ejecución"),(K114/877802)*Tabla28[[#This Row],[% participación]],IF(AND(K114&gt;0,O114&lt;&gt;"Ejecución"),"-",""))</f>
        <v>1562.3090229915174</v>
      </c>
      <c r="M114" s="120"/>
      <c r="N114" s="169">
        <v>1</v>
      </c>
      <c r="O114" s="158" t="s">
        <v>1150</v>
      </c>
      <c r="P114" s="78"/>
    </row>
    <row r="115" spans="1:16" s="6" customFormat="1" ht="24.75" customHeight="1" x14ac:dyDescent="0.25">
      <c r="A115" s="139">
        <v>2</v>
      </c>
      <c r="B115" s="157" t="s">
        <v>2664</v>
      </c>
      <c r="C115" s="159" t="s">
        <v>31</v>
      </c>
      <c r="D115" s="117" t="s">
        <v>2709</v>
      </c>
      <c r="E115" s="141">
        <v>43878</v>
      </c>
      <c r="F115" s="141">
        <v>44196</v>
      </c>
      <c r="G115" s="156">
        <f t="shared" ref="G115:G116" si="4">IF(AND(E115&lt;&gt;"",F115&lt;&gt;""),((F115-E115)/30),"")</f>
        <v>10.6</v>
      </c>
      <c r="H115" s="118" t="s">
        <v>2710</v>
      </c>
      <c r="I115" s="63" t="s">
        <v>862</v>
      </c>
      <c r="J115" s="63" t="s">
        <v>53</v>
      </c>
      <c r="K115" s="68">
        <v>1364094825</v>
      </c>
      <c r="L115" s="100">
        <f>+IF(AND(K115&gt;0,O115="Ejecución"),(K115/877802)*Tabla28[[#This Row],[% participación]],IF(AND(K115&gt;0,O115&lt;&gt;"Ejecución"),"-",""))</f>
        <v>1553.98919688039</v>
      </c>
      <c r="M115" s="65"/>
      <c r="N115" s="169">
        <v>1</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26" t="s">
        <v>2659</v>
      </c>
      <c r="B163" s="227"/>
      <c r="C163" s="227"/>
      <c r="D163" s="227"/>
      <c r="E163" s="228"/>
      <c r="F163" s="229" t="s">
        <v>2660</v>
      </c>
      <c r="G163" s="229"/>
      <c r="H163" s="229"/>
      <c r="I163" s="226" t="s">
        <v>2630</v>
      </c>
      <c r="J163" s="227"/>
      <c r="K163" s="227"/>
      <c r="L163" s="227"/>
      <c r="M163" s="227"/>
      <c r="N163" s="227"/>
      <c r="O163" s="22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0" t="s">
        <v>2614</v>
      </c>
      <c r="H165" s="230"/>
      <c r="I165" s="231" t="s">
        <v>1164</v>
      </c>
      <c r="J165" s="232"/>
      <c r="K165" s="232"/>
      <c r="L165" s="232"/>
      <c r="M165" s="232"/>
      <c r="N165" s="107" t="s">
        <v>2711</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2707</v>
      </c>
      <c r="E167" s="8"/>
      <c r="F167" s="5"/>
      <c r="G167" s="107" t="s">
        <v>2707</v>
      </c>
      <c r="I167" s="233" t="s">
        <v>2643</v>
      </c>
      <c r="J167" s="234"/>
      <c r="K167" s="234"/>
      <c r="L167" s="234"/>
      <c r="M167" s="234"/>
      <c r="N167" s="234"/>
      <c r="O167" s="235"/>
      <c r="U167" s="51"/>
    </row>
    <row r="168" spans="1:28" x14ac:dyDescent="0.25">
      <c r="A168" s="9"/>
      <c r="B168" s="219" t="s">
        <v>2657</v>
      </c>
      <c r="C168" s="219"/>
      <c r="D168" s="219"/>
      <c r="E168" s="8"/>
      <c r="F168" s="5"/>
      <c r="H168" s="81" t="s">
        <v>2656</v>
      </c>
      <c r="I168" s="233"/>
      <c r="J168" s="234"/>
      <c r="K168" s="234"/>
      <c r="L168" s="234"/>
      <c r="M168" s="234"/>
      <c r="N168" s="234"/>
      <c r="O168" s="23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2668</v>
      </c>
      <c r="C179" s="217"/>
      <c r="D179" s="217"/>
      <c r="E179" s="167">
        <v>0.02</v>
      </c>
      <c r="F179" s="166">
        <v>0</v>
      </c>
      <c r="G179" s="161" t="str">
        <f>IF(F179&gt;0,SUM(E179+F179),"")</f>
        <v/>
      </c>
      <c r="H179" s="5"/>
      <c r="I179" s="217" t="s">
        <v>2670</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0.02</v>
      </c>
      <c r="K185" s="198" t="s">
        <v>2628</v>
      </c>
      <c r="L185" s="198"/>
      <c r="M185" s="94">
        <f>+J185*(SUM(K20:K35))</f>
        <v>14303048</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23" t="s">
        <v>2636</v>
      </c>
      <c r="C192" s="223"/>
      <c r="E192" s="5" t="s">
        <v>20</v>
      </c>
      <c r="H192" s="26" t="s">
        <v>24</v>
      </c>
      <c r="J192" s="5" t="s">
        <v>2637</v>
      </c>
      <c r="K192" s="5"/>
      <c r="M192" s="5"/>
      <c r="N192" s="5"/>
      <c r="O192" s="8"/>
      <c r="Q192" s="150"/>
      <c r="R192" s="151"/>
      <c r="S192" s="151"/>
      <c r="T192" s="150"/>
    </row>
    <row r="193" spans="1:18" x14ac:dyDescent="0.25">
      <c r="A193" s="9"/>
      <c r="C193" s="121">
        <v>42307</v>
      </c>
      <c r="D193" s="5"/>
      <c r="E193" s="122">
        <v>1153</v>
      </c>
      <c r="F193" s="5"/>
      <c r="G193" s="5"/>
      <c r="H193" s="143" t="s">
        <v>2712</v>
      </c>
      <c r="J193" s="5"/>
      <c r="K193" s="123">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2648</v>
      </c>
      <c r="C201" s="222"/>
      <c r="D201" s="222"/>
      <c r="E201" s="222"/>
      <c r="F201" s="222"/>
      <c r="G201" s="222"/>
      <c r="H201" s="222"/>
      <c r="I201" s="222"/>
      <c r="J201" s="222"/>
      <c r="K201" s="222"/>
      <c r="L201" s="222"/>
      <c r="M201" s="222"/>
      <c r="N201" s="22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2713</v>
      </c>
      <c r="J211" s="27" t="s">
        <v>2622</v>
      </c>
      <c r="K211" s="144" t="s">
        <v>2713</v>
      </c>
      <c r="L211" s="21"/>
      <c r="M211" s="21"/>
      <c r="N211" s="21"/>
      <c r="O211" s="8"/>
    </row>
    <row r="212" spans="1:15" x14ac:dyDescent="0.25">
      <c r="A212" s="9"/>
      <c r="B212" s="27" t="s">
        <v>2619</v>
      </c>
      <c r="C212" s="143" t="s">
        <v>2712</v>
      </c>
      <c r="D212" s="21"/>
      <c r="G212" s="27" t="s">
        <v>2621</v>
      </c>
      <c r="H212" s="144" t="s">
        <v>2714</v>
      </c>
      <c r="J212" s="27" t="s">
        <v>2623</v>
      </c>
      <c r="K212" s="143"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purl.org/dc/dcmitype/"/>
    <ds:schemaRef ds:uri="http://schemas.microsoft.com/office/2006/documentManagement/types"/>
    <ds:schemaRef ds:uri="http://www.w3.org/XML/1998/namespace"/>
    <ds:schemaRef ds:uri="4fb10211-09fb-4e80-9f0b-184718d5d98c"/>
    <ds:schemaRef ds:uri="http://purl.org/dc/terms/"/>
    <ds:schemaRef ds:uri="http://schemas.microsoft.com/office/2006/metadata/properties"/>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2020-12-30T01:49:56Z</cp:lastPrinted>
  <dcterms:created xsi:type="dcterms:W3CDTF">2020-10-14T21:57:42Z</dcterms:created>
  <dcterms:modified xsi:type="dcterms:W3CDTF">2020-12-30T02:14:29Z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