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BAGADO PROPIA/"/>
    </mc:Choice>
  </mc:AlternateContent>
  <xr:revisionPtr revIDLastSave="17" documentId="13_ncr:1_{1A4F9904-B9C8-4440-A0F8-699EEA98BDA8}" xr6:coauthVersionLast="45" xr6:coauthVersionMax="45" xr10:uidLastSave="{98CB907F-4AE2-46F4-8447-F4AF1ED2C6D2}"/>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<sst xmlns="http://schemas.openxmlformats.org/spreadsheetml/2006/main" count="3510" uniqueCount="2739">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</sst>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5" zoomScaleNormal="85" zoomScaleSheetLayoutView="40" zoomScalePageLayoutView="40" workbookViewId="0">
      <selection activeCell="C211" sqref="C2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628</v>
      </c>
      <c r="I15" s="32" t="s">
        <v>2624</v>
      </c>
      <c r="J15" s="107" t="s">
        <v>2626</v>
      </c>
      <c r="L15" s="209" t="s">
        <v>8</v>
      </c>
      <c r="M15" s="209"/>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186"/>
      <c r="I20" s="147" t="s">
        <v>628</v>
      </c>
      <c r="J20" s="148" t="s">
        <v>634</v>
      </c>
      <c r="K20" s="149">
        <v>6080007120</v>
      </c>
      <c r="L20" s="150"/>
      <c r="M20" s="150">
        <v>44561</v>
      </c>
      <c r="N20" s="133">
        <f>+(M20-L20)/30</f>
        <v>1485.3666666666666</v>
      </c>
      <c r="O20" s="136"/>
      <c r="U20" s="132"/>
      <c r="V20" s="104">
        <f ca="1">NOW()</f>
        <v>44193.527270949075</v>
      </c>
      <c r="W20" s="104">
        <f ca="1">NOW()</f>
        <v>44193.527270949075</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7"/>
      <c r="I37" s="128"/>
      <c r="J37" s="128"/>
      <c r="K37" s="128"/>
      <c r="L37" s="128"/>
      <c r="M37" s="128"/>
      <c r="N37" s="128"/>
      <c r="O37" s="129"/>
    </row>
    <row r="38" spans="1:16" ht="21" customHeight="1" x14ac:dyDescent="0.3">
      <c r="A38" s="9"/>
      <c r="B38" s="178" t="str">
        <f>VLOOKUP(B20,EAS!A2:B1439,2,0)</f>
        <v>ASOCIACIÓN MUTUAL AVANZAR</v>
      </c>
      <c r="C38" s="178"/>
      <c r="D38" s="178"/>
      <c r="E38" s="178"/>
      <c r="F38" s="178"/>
      <c r="G38" s="5"/>
      <c r="H38" s="130"/>
      <c r="I38" s="190" t="s">
        <v>7</v>
      </c>
      <c r="J38" s="190"/>
      <c r="K38" s="190"/>
      <c r="L38" s="190"/>
      <c r="M38" s="190"/>
      <c r="N38" s="190"/>
      <c r="O38" s="131"/>
    </row>
    <row r="39" spans="1:16" ht="42.9" customHeight="1" thickBot="1" x14ac:dyDescent="0.35">
      <c r="A39" s="10"/>
      <c r="B39" s="11"/>
      <c r="C39" s="11"/>
      <c r="D39" s="11"/>
      <c r="E39" s="11"/>
      <c r="F39" s="11"/>
      <c r="G39" s="11"/>
      <c r="H39" s="10"/>
      <c r="I39" s="222" t="s">
        <v>2737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5"/>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5"/>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121">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5"/>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6" t="s">
        <v>2643</v>
      </c>
      <c r="J167" s="247"/>
      <c r="K167" s="247"/>
      <c r="L167" s="247"/>
      <c r="M167" s="247"/>
      <c r="N167" s="247"/>
      <c r="O167" s="248"/>
      <c r="U167" s="51"/>
    </row>
    <row r="168" spans="1:28" x14ac:dyDescent="0.3">
      <c r="A168" s="9"/>
      <c r="B168" s="223" t="s">
        <v>2658</v>
      </c>
      <c r="C168" s="223"/>
      <c r="D168" s="223"/>
      <c r="E168" s="8"/>
      <c r="F168" s="5"/>
      <c r="H168" s="80" t="s">
        <v>2657</v>
      </c>
      <c r="I168" s="246"/>
      <c r="J168" s="247"/>
      <c r="K168" s="247"/>
      <c r="L168" s="247"/>
      <c r="M168" s="247"/>
      <c r="N168" s="247"/>
      <c r="O168" s="248"/>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5"/>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4" x14ac:dyDescent="0.3">
      <c r="A179" s="9"/>
      <c r="B179" s="221" t="s">
        <v>2669</v>
      </c>
      <c r="C179" s="221"/>
      <c r="D179" s="221"/>
      <c r="E179" s="169">
        <v>0.02</v>
      </c>
      <c r="F179" s="168">
        <v>0.05</v>
      </c>
      <c r="G179" s="163">
        <f>IF(F179&gt;0,SUM(E179+F179),"")</f>
        <v>7.0000000000000007E-2</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4" hidden="1" x14ac:dyDescent="0.3">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4" hidden="1" x14ac:dyDescent="0.3">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4" hidden="1" x14ac:dyDescent="0.3">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425600498.40000004</v>
      </c>
      <c r="F185" s="91"/>
      <c r="G185" s="92"/>
      <c r="H185" s="87"/>
      <c r="I185" s="89" t="s">
        <v>2627</v>
      </c>
      <c r="J185" s="164">
        <f>+SUM(M179:M183)</f>
        <v>0.02</v>
      </c>
      <c r="K185" s="202" t="s">
        <v>2628</v>
      </c>
      <c r="L185" s="202"/>
      <c r="M185" s="93">
        <f>+J185*(SUM(K20:K35))</f>
        <v>121600142.40000001</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6" t="s">
        <v>2636</v>
      </c>
      <c r="C192" s="23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2020-12-28T17:26:42Z</cp:lastPrinted>
  <dcterms:created xsi:type="dcterms:W3CDTF">2020-10-14T21:57:42Z</dcterms:created>
  <dcterms:modified xsi:type="dcterms:W3CDTF">2020-12-28T17:39:16Z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