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ACEF0A93-260E-AF4F-B1AF-68709BEC15B3}"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840" yWindow="108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<sst xmlns="http://schemas.openxmlformats.org/spreadsheetml/2006/main" count="3177" uniqueCount="2711">
  <si>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</si>
  <si>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</si>
  <si>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</si>
  <si>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</si>
  <si>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</si>
  <si>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</si>
  <si>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</si>
  <si>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</si>
  <si>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</si>
  <si>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</si>
  <si>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</si>
  <si>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</si>
  <si>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</si>
  <si>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</si>
  <si>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</si>
  <si>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</si>
  <si>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</si>
  <si>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</si>
  <si>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</si>
  <si>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</si>
  <si>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</si>
  <si>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</si>
  <si>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</si>
  <si>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</si>
  <si>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</si>
  <si>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</si>
  <si>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</si>
  <si>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</si>
  <si>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</si>
  <si>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</si>
  <si>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</si>
  <si>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</si>
  <si>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</si>
  <si>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</si>
  <si>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</si>
  <si>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</si>
  <si>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</si>
  <si>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</si>
  <si>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</si>
  <si>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</si>
  <si>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</si>
  <si>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</si>
  <si>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</si>
  <si>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</si>
  <si>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</si>
  <si>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</si>
  <si>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</si>
  <si>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</si>
  <si>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</si>
  <si>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</si>
  <si>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</si>
  <si>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</si>
  <si>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</si>
  <si>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</si>
  <si>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</si>
  <si>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</si>
  <si>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</si>
  <si>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</si>
  <si>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</si>
  <si>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</si>
  <si>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</si>
  <si>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</si>
  <si>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</si>
  <si>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</si>
  <si>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</si>
  <si>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</si>
  <si>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</si>
  <si>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</si>
  <si>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</si>
  <si>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</si>
  <si>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</si>
  <si>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</si>
  <si>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</si>
  <si>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</si>
  <si>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</si>
  <si>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</si>
  <si>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</si>
  <si>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</si>
  <si>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</si>
  <si>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</si>
  <si>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</si>
  <si>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</si>
  <si>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</si>
  <si>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</si>
  <si>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</si>
  <si>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</si>
  <si>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</si>
  <si>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</si>
  <si>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</si>
  <si>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</si>
  <si>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</si>
  <si>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</si>
  <si>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</si>
  <si>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</si>
  <si>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</si>
  <si>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</si>
  <si>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</si>
  <si>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</si>
  <si>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</si>
  <si>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</si>
  <si>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</si>
  <si>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</si>
  <si>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</si>
  <si>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</si>
  <si>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</si>
  <si>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</si>
  <si>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</si>
  <si>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</si>
  <si>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</si>
  <si>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</si>
  <si>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</si>
  <si>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</si>
  <si>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</si>
  <si>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</si>
  <si>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</si>
  <si>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</si>
  <si>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</si>
  <si>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</si>
  <si>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</si>
  <si>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</si>
  <si>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</si>
  <si>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</si>
  <si>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</si>
  <si>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</si>
  <si>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</si>
  <si>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</si>
  <si>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</si>
  <si>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</si>
  <si>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</si>
  <si>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</si>
  <si>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</si>
  <si>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</si>
  <si>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</si>
  <si>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</si>
  <si>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</si>
  <si>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</si>
  <si>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</si>
  <si>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</si>
  <si>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</si>
  <si>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</si>
  <si>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</si>
  <si>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</si>
  <si>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</si>
  <si>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</si>
  <si>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</si>
  <si>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</si>
  <si>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</si>
  <si>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</si>
  <si>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</si>
  <si>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</si>
  <si>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</si>
  <si>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</si>
  <si>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</si>
  <si>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</si>
  <si>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</si>
  <si>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</si>
  <si>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</si>
  <si>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</si>
  <si>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</si>
  <si>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</si>
  <si>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</si>
  <si>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</si>
  <si>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</si>
  <si>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</si>
  <si>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</si>
  <si>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</si>
  <si>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</si>
  <si>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</si>
  <si>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</si>
  <si>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</si>
  <si>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</si>
  <si>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</si>
  <si>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</si>
  <si>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</si>
  <si>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</si>
  <si>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</si>
  <si>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</si>
  <si>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</si>
  <si>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</si>
  <si>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</si>
  <si>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</si>
  <si>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</si>
  <si>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</si>
  <si>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</si>
  <si>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</si>
  <si>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</si>
  <si>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</si>
  <si>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</si>
  <si>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</si>
  <si>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</si>
  <si>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</si>
  <si>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</si>
  <si>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</si>
  <si>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</si>
  <si>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</si>
  <si>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</si>
  <si>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</si>
  <si>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</si>
  <si>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</si>
  <si>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</si>
  <si>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</si>
  <si>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</si>
  <si>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</si>
  <si>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</si>
  <si>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</si>
  <si>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</si>
  <si>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</si>
  <si>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</si>
  <si>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</si>
  <si>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</si>
  <si>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</si>
  <si>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</si>
  <si>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</si>
  <si>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</si>
  <si>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</si>
  <si>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</si>
  <si>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</si>
  <si>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</si>
  <si>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</si>
  <si>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</si>
  <si>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</si>
  <si>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</si>
  <si>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</si>
  <si>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</si>
  <si>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</si>
  <si>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</si>
  <si>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</si>
  <si>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</si>
  <si>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</si>
  <si>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</si>
  <si>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</si>
  <si>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</si>
  <si>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</si>
  <si>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</si>
  <si>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</si>
  <si>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</si>
  <si>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</si>
  <si>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</si>
  <si>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</si>
  <si>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</si>
  <si>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</si>
  <si>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</si>
  <si>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</si>
  <si>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</si>
  <si>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</si>
  <si>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</si>
  <si>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</si>
  <si>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</si>
  <si>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</si>
  <si>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</si>
  <si>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</si>
  <si>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</si>
  <si>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</si>
  <si>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</si>
  <si>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</si>
  <si>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</si>
  <si>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</si>
  <si>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</si>
  <si>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</si>
  <si>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</si>
  <si>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</si>
  <si>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</si>
  <si>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</si>
  <si>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</si>
  <si>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</si>
  <si>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</si>
  <si>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</si>
  <si>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</si>
  <si>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</si>
  <si>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</si>
  <si>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</si>
  <si>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</si>
  <si>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</si>
  <si>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</si>
  <si>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</si>
  <si>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</si>
  <si>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</si>
  <si>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</si>
  <si>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</si>
  <si>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</si>
  <si>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</si>
  <si>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</si>
  <si>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</si>
  <si>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</si>
  <si>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</si>
  <si>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</si>
  <si>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</si>
  <si>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</si>
  <si>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</si>
  <si>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</si>
  <si>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</si>
  <si>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</si>
  <si>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</si>
  <si>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</si>
  <si>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</si>
  <si>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</si>
  <si>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</si>
  <si>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</si>
  <si>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</si>
  <si>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</si>
  <si>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</si>
  <si>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</si>
  <si>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</si>
  <si>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</si>
  <si>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</si>
  <si>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</si>
  <si>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</si>
  <si>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</si>
  <si>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</si>
  <si>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</si>
  <si>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</si>
  <si>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</si>
  <si>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</si>
  <si>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</si>
  <si>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</si>
  <si>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</si>
  <si>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</si>
  <si>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</si>
  <si>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</si>
  <si>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</si>
  <si>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</si>
  <si>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</si>
  <si>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</si>
  <si>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</si>
  <si>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</si>
  <si>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</si>
  <si>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</si>
  <si>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</si>
  <si>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</si>
  <si>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</si>
  <si>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</si>
  <si>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</si>
  <si>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</si>
  <si>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</si>
  <si>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</si>
  <si>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</si>
  <si>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</si>
  <si>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</si>
  <si>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</si>
  <si>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</si>
  <si>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</si>
  <si>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</si>
  <si>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</si>
  <si>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</si>
  <si>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</si>
  <si>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</si>
  <si>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</si>
  <si>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</si>
  <si>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</si>
  <si>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</si>
  <si>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</si>
  <si>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</si>
  <si>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</si>
  <si>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</si>
  <si>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</si>
  <si>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</si>
  <si>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</si>
  <si>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</si>
  <si>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</si>
  <si>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</si>
  <si>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</si>
  <si>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</si>
  <si>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</si>
  <si>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</si>
  <si>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</si>
  <si>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</si>
  <si>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</si>
  <si>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</si>
  <si>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</si>
  <si>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</si>
  <si>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</si>
  <si>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</si>
  <si>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</si>
  <si>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</si>
  <si>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</si>
  <si>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</si>
  <si>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</si>
  <si>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</si>
  <si>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</si>
  <si>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</si>
  <si>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</si>
  <si>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</si>
  <si>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</si>
  <si>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</si>
  <si>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</si>
  <si>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</si>
  <si>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</si>
  <si>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</si>
  <si>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</si>
  <si>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</si>
  <si>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</si>
  <si>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</si>
  <si>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</si>
  <si>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</si>
  <si>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</si>
  <si>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</si>
  <si>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</si>
  <si>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</si>
  <si>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</si>
  <si>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</si>
  <si>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</si>
  <si>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</si>
  <si>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</si>
  <si>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</si>
  <si>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</si>
  <si>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</si>
  <si>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</si>
  <si>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</si>
  <si>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</si>
  <si>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</si>
  <si>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</si>
  <si>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</si>
  <si>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</si>
  <si>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</si>
  <si>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</si>
  <si>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</si>
  <si>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</si>
  <si>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</si>
  <si>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</si>
  <si>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</si>
  <si>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</si>
  <si>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</si>
  <si>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</si>
  <si>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</si>
  <si>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</si>
  <si>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</si>
  <si>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</si>
  <si>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</si>
  <si>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</si>
  <si>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</si>
  <si>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</si>
  <si>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</si>
  <si>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</si>
  <si>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</si>
  <si>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</si>
  <si>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</si>
  <si>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</si>
  <si>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</si>
  <si>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</si>
  <si>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</si>
  <si>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</si>
  <si>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</si>
  <si>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</si>
  <si>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</si>
  <si>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</si>
  <si>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</si>
  <si>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</si>
  <si>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</si>
  <si>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</si>
  <si>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</si>
  <si>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</si>
  <si>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</si>
  <si>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</si>
  <si>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</si>
  <si>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</si>
  <si>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</si>
  <si>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</si>
  <si>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</si>
  <si>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</si>
  <si>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</si>
  <si>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</si>
  <si>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</si>
  <si>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</si>
  <si>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</si>
  <si>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</si>
  <si>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</si>
  <si>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</si>
  <si>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</si>
  <si>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</si>
  <si>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</si>
  <si>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</si>
  <si>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</si>
  <si>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</si>
  <si>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</si>
  <si>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</si>
  <si>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</si>
  <si>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</si>
  <si>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</si>
  <si>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</si>
  <si>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</si>
  <si>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</si>
  <si>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</si>
  <si>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</si>
  <si>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</si>
  <si>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</si>
  <si>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</si>
  <si>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</si>
  <si>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</si>
  <si>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</si>
  <si>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</si>
  <si>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</si>
  <si>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</si>
  <si>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</si>
  <si>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</si>
  <si>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</si>
  <si>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</si>
  <si>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</si>
  <si>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</si>
  <si>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</si>
  <si>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</si>
  <si>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</si>
  <si>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</si>
  <si>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</si>
  <si>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</si>
  <si>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</si>
  <si>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</si>
  <si>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</si>
  <si>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</si>
  <si>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</si>
  <si>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</si>
  <si>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</si>
  <si>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</si>
  <si>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</si>
  <si>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</si>
  <si>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</si>
  <si>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</si>
  <si>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</si>
  <si>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</si>
  <si>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</si>
  <si>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</si>
  <si>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</si>
  <si>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</si>
  <si>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</si>
  <si>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</si>
  <si>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</si>
  <si>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</si>
  <si>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</si>
  <si>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</si>
  <si>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</si>
  <si>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</si>
  <si>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</si>
  <si>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</si>
  <si>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</si>
  <si>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</si>
  <si>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</si>
  <si>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</si>
  <si>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</si>
  <si>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</si>
  <si>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</si>
  <si>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</si>
  <si>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</si>
  <si>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</si>
  <si>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</si>
  <si>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</si>
  <si>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</si>
  <si>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</si>
  <si>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</si>
  <si>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</si>
  <si>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</si>
  <si>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</si>
  <si>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</si>
  <si>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</si>
  <si>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</si>
  <si>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</si>
  <si>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</si>
  <si>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</si>
  <si>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</si>
  <si>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</si>
  <si>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</si>
  <si>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</si>
  <si>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</si>
  <si>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</si>
  <si>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</si>
  <si>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</si>
  <si>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</si>
  <si>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</si>
  <si>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</si>
  <si>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</si>
  <si>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</si>
  <si>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</si>
  <si>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</si>
  <si>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</si>
  <si>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</si>
  <si>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</si>
  <si>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</si>
  <si>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</si>
  <si>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</si>
  <si>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</si>
  <si>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</si>
  <si>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</si>
  <si>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</si>
  <si>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</si>
  <si>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</si>
  <si>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</si>
  <si>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</si>
  <si>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</si>
  <si>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</si>
  <si>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</si>
  <si>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</si>
  <si>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</si>
  <si>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</si>
  <si>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</si>
  <si>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</si>
  <si>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</si>
  <si>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</si>
  <si>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</si>
  <si>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</si>
  <si>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</si>
  <si>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</si>
  <si>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</si>
  <si>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</si>
  <si>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</si>
  <si>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</si>
  <si>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</si>
  <si>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</si>
  <si>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</si>
  <si>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</si>
  <si>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</si>
  <si>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</si>
  <si>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</si>
  <si>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</si>
  <si>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</si>
  <si>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</si>
  <si>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</si>
  <si>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</si>
  <si>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</si>
  <si>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</si>
  <si>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</si>
  <si>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</si>
  <si>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</si>
  <si>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</si>
  <si>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</si>
  <si>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</si>
  <si>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</si>
  <si>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</si>
  <si>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</si>
  <si>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</si>
  <si>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</si>
  <si>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</si>
  <si>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</si>
  <si>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</si>
  <si>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</si>
  <si>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</si>
  <si>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</si>
  <si>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</si>
  <si>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</si>
  <si>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</si>
  <si>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</si>
  <si>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</si>
  <si>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</si>
  <si>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</si>
  <si>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</si>
  <si>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</si>
  <si>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</si>
  <si>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</si>
  <si>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</si>
  <si>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</si>
  <si>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</si>
  <si>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</si>
  <si>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</si>
  <si>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</si>
  <si>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</si>
  <si>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</si>
  <si>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</si>
  <si>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</si>
  <si>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</si>
  <si>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</si>
  <si>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</si>
  <si>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</si>
  <si>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</si>
  <si>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</si>
  <si>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</si>
  <si>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</si>
  <si>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</si>
  <si>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</si>
  <si>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</si>
  <si>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</si>
  <si>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</si>
  <si>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</si>
  <si>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</si>
  <si>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</si>
  <si>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</si>
  <si>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</si>
  <si>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</si>
  <si>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</si>
  <si>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</si>
  <si>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</si>
  <si>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</si>
  <si>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</si>
  <si>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</si>
  <si>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</si>
  <si>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</si>
  <si>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</si>
  <si>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</si>
  <si>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</si>
  <si>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</si>
  <si>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</si>
  <si>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</si>
  <si>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</si>
  <si>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</si>
  <si>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</si>
  <si>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</si>
  <si>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</si>
  <si>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</si>
  <si>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</si>
  <si>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</si>
  <si>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</si>
  <si>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</si>
  <si>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</si>
  <si>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</si>
  <si>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</si>
  <si>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</si>
  <si>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</si>
  <si>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</si>
  <si>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</si>
  <si>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</si>
  <si>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</si>
  <si>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</si>
  <si>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</si>
  <si>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</si>
  <si>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</si>
  <si>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</si>
  <si>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</si>
  <si>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</si>
  <si>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</si>
  <si>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</si>
  <si>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</si>
  <si>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</si>
  <si>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</si>
  <si>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</si>
  <si>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</si>
  <si>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</si>
  <si>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</si>
  <si>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</si>
  <si>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</si>
  <si>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</si>
  <si>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</si>
  <si>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</si>
  <si>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</si>
  <si>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</si>
  <si>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</si>
  <si>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</si>
  <si>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</si>
  <si>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</si>
  <si>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</si>
  <si>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</si>
  <si>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</si>
  <si>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</si>
  <si>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</si>
  <si>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</si>
  <si>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</si>
  <si>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</si>
  <si>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</si>
  <si>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</si>
  <si>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</si>
  <si>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</si>
  <si>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</si>
  <si>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</si>
  <si>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</si>
  <si>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</si>
  <si>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</si>
  <si>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</si>
  <si>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</si>
  <si>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</si>
  <si>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</si>
  <si>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</si>
  <si>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</si>
  <si>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</si>
  <si>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</si>
  <si>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</si>
  <si>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</si>
  <si>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</si>
  <si>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</si>
  <si>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</si>
  <si>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</si>
  <si>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</si>
  <si>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</si>
  <si>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</si>
  <si>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</si>
  <si>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</si>
  <si>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</si>
  <si>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</si>
  <si>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</si>
  <si>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</si>
  <si>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</si>
  <si>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</si>
  <si>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</si>
  <si>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</si>
  <si>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</si>
  <si>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</si>
  <si>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</si>
  <si>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</si>
  <si>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</si>
  <si>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</si>
  <si>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</si>
  <si>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</si>
  <si>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</si>
  <si>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</si>
  <si>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</si>
  <si>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</si>
  <si>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</si>
  <si>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</si>
  <si>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</si>
  <si>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</si>
  <si>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</si>
  <si>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</si>
  <si>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</si>
  <si>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</si>
  <si>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</si>
  <si>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</si>
  <si>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</si>
  <si>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</si>
  <si>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</si>
  <si>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</si>
  <si>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</si>
  <si>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</si>
  <si>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</si>
  <si>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</si>
  <si>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</si>
  <si>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</si>
  <si>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</si>
  <si>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</si>
  <si>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</si>
  <si>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</si>
  <si>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</si>
  <si>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</si>
  <si>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</si>
  <si>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</si>
  <si>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</si>
  <si>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</si>
  <si>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</si>
  <si>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</si>
  <si>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</si>
  <si>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</si>
  <si>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</si>
  <si>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</si>
  <si>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</si>
  <si>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</si>
  <si>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</si>
  <si>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</si>
  <si>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</si>
  <si>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</si>
  <si>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</si>
  <si>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</si>
  <si>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</si>
  <si>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</si>
  <si>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</si>
  <si>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</si>
  <si>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</si>
  <si>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</si>
  <si>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</si>
  <si>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</si>
  <si>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</si>
  <si>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</si>
  <si>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</si>
  <si>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</si>
  <si>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</si>
  <si>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</si>
  <si>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</si>
  <si>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</si>
  <si>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</si>
  <si>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</si>
  <si>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</si>
  <si>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</si>
  <si>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</si>
  <si>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</si>
  <si>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</si>
  <si>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</si>
  <si>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</si>
  <si>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</si>
  <si>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</si>
  <si>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</si>
  <si>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</si>
  <si>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</si>
  <si>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</si>
  <si>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</si>
  <si>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</si>
  <si>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</si>
  <si>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</si>
  <si>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</si>
  <si>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</si>
  <si>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</si>
  <si>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</si>
  <si>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</si>
  <si>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</si>
  <si>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</si>
  <si>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</si>
  <si>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</si>
  <si>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</si>
  <si>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</si>
  <si>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</si>
  <si>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</si>
  <si>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</si>
  <si>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</si>
  <si>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</si>
  <si>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</si>
  <si>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</si>
  <si>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</si>
  <si>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</si>
  <si>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</si>
  <si>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</si>
  <si>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</si>
  <si>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</si>
  <si>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</si>
  <si>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</si>
  <si>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</si>
  <si>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</si>
  <si>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</si>
  <si>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</si>
  <si>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</si>
  <si>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</si>
  <si>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</si>
  <si>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</si>
  <si>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</si>
  <si>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</si>
  <si>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</si>
  <si>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</si>
  <si>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</si>
  <si>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</si>
  <si>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</si>
  <si>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</si>
  <si>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</si>
  <si>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</si>
  <si>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</si>
  <si>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</si>
  <si>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</si>
  <si>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</si>
  <si>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</si>
  <si>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</si>
  <si>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</si>
  <si>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</si>
  <si>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</si>
  <si>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</si>
  <si>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</si>
  <si>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</si>
  <si>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</si>
  <si>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</si>
  <si>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</si>
  <si>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</si>
  <si>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</si>
  <si>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</si>
  <si>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</si>
  <si>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</si>
  <si>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</si>
  <si>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</si>
  <si>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</si>
  <si>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</si>
  <si>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</si>
  <si>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</si>
  <si>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</si>
  <si>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</si>
  <si>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</si>
  <si>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</si>
  <si>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</si>
  <si>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</si>
  <si>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</si>
  <si>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</si>
  <si>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</si>
  <si>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</si>
  <si>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</si>
  <si>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</si>
  <si>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</si>
  <si>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</si>
  <si>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</si>
  <si>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</si>
  <si>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</si>
  <si>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</si>
  <si>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</si>
  <si>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</si>
  <si>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</si>
  <si>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</si>
  <si>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</si>
  <si>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</si>
  <si>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</si>
  <si>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</si>
  <si>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</si>
  <si>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</si>
  <si>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</si>
  <si>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</si>
  <si>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</si>
  <si>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</si>
  <si>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</si>
  <si>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</si>
  <si>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</si>
  <si>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</si>
  <si>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</si>
  <si>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</si>
  <si>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</si>
  <si>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</si>
  <si>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</si>
  <si>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</si>
  <si>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</si>
  <si>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</si>
  <si>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</si>
  <si>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</si>
  <si>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</si>
  <si>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</si>
  <si>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</si>
  <si>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</si>
  <si>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</si>
  <si>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</si>
  <si>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</si>
  <si>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</si>
  <si>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</si>
  <si>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</si>
  <si>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</si>
  <si>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</si>
  <si>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</si>
  <si>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</si>
  <si>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</si>
  <si>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</si>
  <si>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</si>
  <si>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</si>
  <si>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</si>
  <si>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</si>
  <si>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</si>
  <si>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</si>
  <si>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</si>
  <si>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</si>
  <si>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</si>
  <si>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</si>
  <si>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</si>
  <si>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</si>
  <si>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</si>
  <si>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</si>
  <si>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</si>
  <si>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</si>
  <si>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</si>
  <si>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</si>
  <si>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</si>
  <si>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</si>
  <si>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</si>
  <si>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</si>
  <si>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</si>
  <si>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</si>
  <si>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</si>
  <si>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</si>
  <si>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</si>
  <si>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</si>
  <si>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</si>
  <si>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</si>
  <si>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</si>
  <si>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</si>
  <si>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</si>
  <si>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</si>
  <si>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</si>
  <si>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</si>
  <si>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</si>
  <si>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</si>
  <si>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</si>
  <si>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</si>
  <si>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</si>
  <si>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</si>
  <si>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</si>
  <si>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</si>
  <si>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</si>
  <si>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</si>
  <si>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</si>
  <si>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</si>
  <si>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</si>
  <si>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</si>
  <si>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</si>
  <si>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</si>
  <si>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</si>
  <si>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</si>
  <si>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</si>
  <si>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</si>
  <si>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</si>
  <si>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</si>
  <si>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</si>
  <si>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</si>
  <si>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</si>
  <si>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</si>
  <si>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</si>
  <si>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</si>
  <si>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</si>
  <si>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</si>
  <si>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</si>
  <si>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</si>
  <si>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</si>
  <si>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</si>
  <si>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</si>
  <si>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</si>
  <si>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</si>
  <si>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</si>
  <si>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</si>
  <si>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</si>
  <si>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</si>
  <si>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</si>
  <si>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</si>
  <si>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</si>
  <si>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</si>
  <si>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</si>
  <si>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</si>
  <si>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</si>
  <si>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</si>
  <si>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</si>
  <si>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</si>
  <si>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</si>
  <si>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</si>
  <si>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</si>
  <si>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</si>
  <si>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</si>
  <si>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</si>
  <si>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</si>
  <si>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</si>
  <si>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</si>
  <si>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</si>
  <si>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</si>
  <si>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</si>
  <si>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</si>
  <si>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</si>
  <si>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</si>
  <si>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</si>
  <si>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</si>
  <si>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</si>
  <si>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</si>
  <si>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</si>
  <si>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</si>
  <si>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</si>
  <si>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</si>
  <si>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</si>
  <si>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</si>
  <si>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</si>
  <si>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</si>
  <si>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</si>
  <si>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</si>
  <si>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</si>
  <si>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</si>
  <si>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</si>
  <si>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</si>
  <si>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</si>
  <si>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</si>
  <si>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</si>
  <si>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</si>
  <si>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</si>
  <si>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</si>
  <si>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</si>
  <si>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</si>
  <si>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</si>
  <si>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</si>
  <si>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</si>
  <si>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</si>
  <si>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</si>
  <si>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</si>
  <si>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</si>
  <si>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</si>
  <si>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</si>
  <si>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</si>
  <si>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</si>
  <si>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</si>
  <si>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</si>
  <si>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</si>
  <si>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</si>
  <si>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</si>
  <si>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</si>
  <si>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</si>
  <si>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</si>
  <si>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</si>
  <si>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</si>
  <si>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</si>
  <si>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</si>
  <si>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</si>
  <si>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</si>
  <si>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</si>
  <si>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</si>
  <si>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</si>
  <si>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</si>
  <si>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</si>
  <si>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</si>
  <si>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</si>
  <si>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</si>
  <si>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</si>
  <si>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</si>
  <si>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</si>
  <si>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</si>
  <si>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</si>
  <si>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</si>
  <si>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</si>
  <si>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</si>
  <si>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</si>
  <si>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</si>
  <si>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</si>
  <si>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</si>
  <si>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</si>
  <si>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</si>
  <si>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</si>
  <si>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</si>
  <si>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</si>
  <si>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</si>
  <si>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</si>
  <si>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</si>
  <si>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</si>
  <si>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</si>
  <si>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</si>
  <si>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</si>
  <si>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</si>
  <si>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</si>
  <si>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</si>
  <si>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</si>
  <si>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</si>
  <si>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</si>
  <si>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</si>
  <si>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</si>
  <si>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</si>
  <si>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</si>
  <si>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</si>
  <si>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</si>
  <si>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</si>
  <si>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</si>
  <si>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</si>
  <si>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</si>
  <si>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</si>
  <si>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</si>
  <si>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</si>
  <si>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</si>
  <si>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</si>
  <si>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</si>
  <si>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</si>
  <si>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</si>
  <si>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</si>
  <si>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</si>
  <si>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</si>
  <si>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</si>
  <si>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</si>
  <si>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</si>
  <si>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</si>
  <si>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</si>
  <si>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</si>
  <si>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</si>
  <si>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</si>
  <si>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</si>
  <si>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</si>
  <si>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</si>
  <si>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</si>
  <si>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</si>
  <si>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</si>
  <si>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</si>
  <si>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</si>
  <si>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</si>
  <si>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</si>
  <si>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</si>
  <si>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</si>
  <si>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</si>
  <si>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</si>
  <si>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</si>
  <si>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</si>
  <si>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</si>
  <si>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</si>
  <si>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</si>
  <si>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</si>
  <si>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</si>
  <si>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</si>
  <si>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</si>
  <si>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</si>
  <si>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</si>
  <si>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</si>
  <si>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</si>
  <si>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</si>
  <si>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</si>
  <si>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</si>
  <si>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</si>
  <si>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</si>
  <si>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</si>
  <si>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</si>
  <si>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</si>
  <si>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</si>
  <si>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</si>
  <si>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</si>
  <si>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</si>
  <si>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</si>
  <si>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</si>
  <si>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</si>
  <si>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</si>
  <si>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</si>
  <si>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</si>
  <si>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</si>
  <si>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</si>
  <si>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</si>
  <si>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</si>
  <si>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</si>
  <si>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</si>
  <si>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</si>
  <si>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</si>
  <si>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</si>
  <si>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</si>
  <si>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</si>
  <si>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</si>
  <si>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</si>
  <si>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</si>
  <si>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</si>
  <si>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</si>
  <si>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</si>
  <si>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</si>
  <si>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</si>
  <si>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</si>
  <si>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</si>
  <si>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</si>
  <si>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</si>
  <si>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</si>
  <si>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</si>
  <si>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</si>
  <si>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</si>
  <si>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</si>
  <si>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</si>
  <si>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</si>
  <si>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</si>
  <si>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</si>
  <si>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</si>
  <si>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</si>
  <si>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</si>
  <si>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</si>
  <si>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</si>
  <si>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</si>
  <si>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</si>
  <si>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</si>
  <si>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</si>
  <si>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</si>
  <si>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</si>
  <si>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</si>
  <si>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</si>
  <si>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</si>
  <si>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</si>
  <si>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</si>
  <si>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</si>
  <si>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</si>
  <si>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</si>
  <si>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</si>
  <si>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</si>
  <si>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</si>
  <si>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</si>
  <si>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</si>
  <si>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</si>
  <si>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</si>
  <si>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</si>
  <si>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</si>
  <si>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</si>
  <si>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</si>
  <si>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</si>
  <si>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</si>
  <si>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</si>
  <si>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</si>
  <si>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</si>
  <si>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</si>
  <si>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</si>
  <si>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</si>
  <si>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</si>
  <si>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</si>
  <si>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</si>
  <si>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</si>
  <si>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</si>
  <si>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</si>
  <si>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</si>
  <si>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</si>
  <si>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</si>
  <si>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</si>
  <si>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</si>
  <si>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</si>
  <si>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</si>
  <si>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</si>
  <si>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</si>
  <si>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</si>
  <si>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</si>
  <si>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</si>
  <si>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</si>
  <si>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</si>
  <si>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</si>
  <si>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</si>
  <si>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</si>
  <si>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</si>
  <si>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</si>
  <si>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</si>
  <si>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</si>
  <si>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</si>
  <si>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</si>
  <si>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</si>
  <si>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</si>
  <si>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</si>
  <si>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</si>
  <si>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</si>
  <si>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</si>
  <si>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</si>
  <si>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</si>
  <si>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</si>
  <si>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</si>
  <si>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</si>
  <si>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</si>
  <si>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</si>
  <si>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</si>
  <si>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</si>
  <si>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</si>
  <si>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</si>
  <si>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</si>
  <si>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</si>
  <si>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</si>
  <si>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</si>
  <si>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</si>
  <si>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</si>
  <si>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</si>
  <si>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</si>
  <si>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</si>
  <si>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</si>
  <si>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</si>
  <si>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</si>
  <si>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</si>
  <si>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</si>
  <si>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</si>
  <si>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</si>
  <si>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</si>
  <si>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</si>
  <si>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</si>
  <si>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</si>
  <si>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</si>
  <si>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</si>
  <si>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</si>
  <si>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</si>
  <si>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</si>
  <si>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</si>
  <si>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</si>
  <si>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</si>
  <si>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</si>
  <si>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</si>
  <si>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</si>
  <si>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</si>
  <si>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</si>
  <si>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</si>
  <si>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</si>
  <si>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</si>
  <si>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</si>
  <si>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</si>
  <si>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</si>
  <si>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</si>
  <si>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</si>
  <si>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</si>
  <si>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</si>
  <si>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</si>
  <si>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</si>
  <si>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</si>
  <si>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</si>
  <si>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</si>
  <si>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</si>
  <si>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</si>
  <si>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</si>
  <si>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</si>
  <si>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</si>
  <si>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</si>
  <si>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</si>
  <si>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</si>
  <si>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</si>
  <si>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</si>
  <si>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</si>
  <si>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</si>
  <si>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</si>
  <si>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</si>
  <si>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</si>
  <si>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</si>
  <si>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</si>
  <si>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</si>
  <si>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</si>
  <si>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</si>
  <si>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</si>
  <si>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</si>
  <si>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</si>
  <si>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</si>
  <si>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</si>
  <si>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</si>
  <si>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</si>
  <si>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</si>
  <si>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</si>
  <si>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</si>
  <si>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</si>
  <si>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</si>
  <si>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</si>
  <si>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</si>
  <si>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</si>
  <si>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</si>
  <si>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</si>
  <si>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</si>
  <si>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</si>
  <si>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</si>
  <si>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</si>
  <si>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</si>
  <si>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</si>
  <si>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</si>
  <si>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</si>
  <si>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</si>
  <si>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</si>
  <si>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</si>
  <si>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</si>
  <si>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</si>
  <si>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</si>
  <si>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</si>
  <si>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</si>
  <si>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</si>
  <si>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</si>
  <si>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</si>
  <si>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</si>
  <si>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</si>
  <si>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</si>
  <si>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</si>
  <si>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</si>
  <si>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</si>
  <si>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</si>
  <si>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</si>
  <si>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</si>
  <si>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</si>
  <si>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</si>
  <si>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</si>
  <si>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</si>
  <si>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</si>
  <si>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</si>
  <si>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</si>
  <si>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</si>
  <si>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</si>
  <si>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</si>
  <si>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</si>
  <si>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</si>
  <si>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</si>
  <si>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</si>
  <si>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</si>
  <si>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</si>
  <si>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</si>
  <si>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</si>
  <si>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</si>
  <si>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</si>
  <si>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</si>
  <si>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</si>
  <si>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</si>
  <si>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</si>
  <si>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</si>
  <si>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</si>
  <si>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</si>
  <si>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</si>
  <si>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</si>
  <si>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</si>
  <si>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</si>
  <si>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</si>
  <si>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</si>
  <si>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</si>
  <si>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</si>
  <si>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</si>
  <si>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</si>
  <si>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</si>
  <si>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</si>
  <si>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</si>
  <si>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</si>
  <si>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</si>
  <si>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</si>
  <si>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</si>
  <si>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</si>
  <si>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</si>
  <si>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</si>
  <si>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</si>
  <si>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</si>
  <si>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</si>
  <si>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</si>
  <si>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</si>
  <si>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</si>
  <si>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</si>
  <si>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</si>
  <si>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</si>
  <si>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</si>
  <si>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</si>
  <si>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</si>
  <si>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</si>
  <si>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</si>
  <si>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</si>
  <si>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</si>
  <si>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</si>
  <si>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</si>
  <si>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</si>
  <si>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</si>
  <si>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</si>
  <si>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</si>
  <si>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</si>
  <si>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</si>
  <si>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</si>
  <si>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</si>
  <si>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</si>
  <si>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</si>
  <si>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</si>
  <si>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</si>
  <si>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</si>
  <si>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</si>
  <si>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</si>
  <si>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</si>
  <si>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</si>
  <si>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</si>
  <si>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</si>
  <si>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</si>
  <si>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</si>
  <si>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</si>
  <si>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</si>
  <si>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</si>
  <si>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</si>
  <si>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</si>
  <si>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</si>
  <si>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</si>
  <si>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</si>
  <si>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</si>
  <si>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</si>
  <si>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</si>
  <si>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</si>
  <si>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</si>
  <si>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</si>
  <si>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</si>
  <si>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</si>
  <si>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</si>
  <si>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</si>
  <si>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</si>
  <si>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</si>
  <si>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</si>
  <si>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</si>
  <si>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</si>
  <si>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</si>
  <si>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</si>
  <si>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</si>
  <si>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</si>
  <si>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</si>
  <si>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</si>
  <si>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</si>
  <si>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</si>
  <si>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</si>
  <si>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</si>
  <si>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</si>
  <si>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</si>
  <si>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</si>
  <si>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</si>
  <si>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</si>
  <si>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</si>
  <si>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</si>
  <si>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</si>
  <si>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</si>
  <si>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</si>
  <si>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</si>
  <si>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</si>
  <si>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</si>
  <si>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</si>
  <si>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</si>
  <si>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</si>
  <si>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</si>
  <si>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</si>
  <si>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</si>
  <si>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</si>
  <si>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</si>
  <si>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</si>
  <si>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</si>
  <si>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</si>
  <si>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</si>
  <si>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</si>
  <si>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</si>
  <si>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</si>
  <si>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</si>
  <si>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</si>
  <si>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</si>
  <si>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</si>
  <si>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</si>
  <si>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</si>
  <si>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</si>
  <si>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</si>
  <si>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</si>
  <si>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</si>
  <si>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</si>
  <si>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</si>
  <si>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</si>
  <si>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</si>
  <si>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</si>
  <si>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</si>
  <si>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</si>
  <si>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</si>
  <si>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</si>
  <si>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</si>
  <si>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</si>
  <si>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</si>
  <si>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</si>
  <si>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</si>
  <si>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</si>
  <si>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</si>
  <si>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</si>
  <si>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</si>
  <si>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</si>
  <si>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</si>
  <si>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</si>
  <si>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</si>
  <si>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</si>
  <si>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</si>
  <si>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</si>
  <si>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</si>
  <si>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</si>
  <si>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</si>
  <si>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</si>
  <si>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</si>
  <si>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</si>
  <si>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</si>
  <si>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</si>
  <si>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</si>
  <si>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</si>
  <si>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</si>
  <si>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</si>
  <si>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</si>
  <si>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</si>
  <si>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</si>
  <si>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</si>
  <si>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</si>
  <si>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</si>
  <si>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</si>
  <si>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</si>
  <si>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</si>
  <si>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</si>
  <si>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</si>
  <si>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</si>
  <si>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</si>
  <si>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</si>
  <si>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</si>
  <si>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</si>
  <si>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</si>
  <si>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</si>
  <si>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</si>
  <si>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</si>
  <si>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</si>
  <si>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</si>
  <si>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</si>
  <si>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</si>
  <si>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</si>
  <si>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</si>
  <si>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</si>
  <si>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</si>
  <si>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</si>
  <si>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</si>
  <si>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</si>
  <si>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</si>
  <si>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</si>
  <si>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</si>
  <si>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</si>
  <si>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</si>
  <si>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</si>
  <si>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</si>
  <si>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</si>
  <si>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</si>
  <si>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</si>
  <si>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</si>
  <si>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</si>
  <si>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</si>
  <si>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</si>
  <si>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</si>
  <si>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</si>
  <si>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</si>
  <si>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</si>
  <si>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</si>
  <si>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</si>
  <si>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</si>
  <si>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</si>
  <si>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</si>
  <si>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</si>
  <si>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</si>
  <si>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</si>
  <si>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</si>
  <si>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</si>
  <si>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</si>
  <si>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</si>
  <si>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</si>
  <si>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</si>
  <si>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</si>
  <si>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</si>
  <si>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</si>
  <si>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</si>
  <si>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</si>
  <si>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</si>
  <si>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</si>
  <si>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</si>
  <si>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</si>
  <si>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</si>
  <si>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</si>
  <si>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</si>
  <si>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</si>
  <si>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</si>
  <si>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</si>
  <si>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</si>
  <si>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</si>
  <si>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</si>
  <si>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</si>
  <si>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</si>
  <si>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</si>
  <si>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</si>
  <si>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</si>
  <si>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</si>
  <si>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</si>
  <si>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</si>
  <si>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</si>
  <si>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</si>
  <si>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</si>
  <si>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</si>
  <si>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</si>
  <si>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</si>
  <si>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</si>
  <si>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</si>
  <si>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</si>
  <si>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</si>
  <si>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</si>
  <si>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</si>
  <si>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</si>
  <si>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</si>
  <si>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</si>
  <si>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</si>
  <si>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</si>
  <si>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</si>
  <si>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</si>
  <si>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</si>
  <si>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</si>
  <si>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</si>
  <si>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</si>
  <si>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</si>
  <si>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</si>
  <si>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</si>
  <si>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</si>
  <si>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</si>
  <si>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</si>
  <si>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</si>
  <si>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</si>
  <si>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</si>
  <si>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</si>
  <si>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</si>
  <si>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</si>
  <si>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</si>
  <si>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</si>
  <si>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</si>
  <si>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</si>
  <si>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</si>
  <si>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</si>
  <si>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</si>
  <si>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</si>
  <si>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</si>
  <si>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</si>
  <si>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</si>
  <si>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</si>
  <si>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</si>
  <si>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</si>
  <si>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</si>
  <si>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</si>
  <si>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</si>
  <si>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</si>
  <si>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</si>
  <si>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</si>
  <si>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</si>
  <si>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</si>
  <si>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</si>
  <si>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</si>
  <si>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</si>
  <si>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</si>
  <si>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</si>
  <si>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</si>
  <si>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</si>
  <si>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</si>
  <si>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</si>
  <si>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</si>
  <si>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</si>
  <si>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</si>
  <si>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</si>
  <si>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</si>
  <si>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</si>
  <si>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</si>
  <si>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</si>
  <si>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</si>
  <si>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</si>
  <si>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</si>
  <si>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</si>
  <si>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</si>
  <si>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</si>
  <si>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</si>
  <si>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</si>
  <si>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</si>
  <si>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</si>
  <si>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</si>
  <si>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</si>
  <si>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</si>
  <si>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</si>
  <si>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</si>
  <si>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</si>
  <si>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</si>
  <si>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</si>
  <si>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</si>
  <si>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</si>
  <si>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</si>
  <si>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</si>
  <si>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</si>
  <si>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</si>
  <si>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</si>
  <si>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</si>
  <si>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</si>
  <si>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</si>
  <si>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</si>
  <si>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</si>
  <si>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</si>
  <si>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</si>
  <si>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</si>
  <si>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</si>
  <si>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</si>
  <si>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</si>
  <si>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</si>
  <si>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</si>
  <si>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</si>
  <si>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</si>
  <si>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</si>
  <si>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</si>
  <si>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</si>
  <si>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</si>
  <si>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</si>
  <si>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</si>
  <si>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</si>
  <si>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</si>
  <si>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</si>
  <si>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</si>
  <si>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</si>
  <si>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</si>
  <si>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</si>
  <si>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</si>
  <si>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</si>
  <si>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</si>
  <si>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</si>
  <si>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</si>
  <si>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</si>
  <si>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</si>
  <si>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</si>
  <si>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</si>
  <si>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</si>
  <si>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</si>
  <si>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</si>
  <si>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</si>
  <si>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</si>
  <si>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</si>
  <si>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</si>
  <si>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</si>
  <si>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</si>
  <si>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</si>
  <si>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</si>
  <si>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</si>
  <si>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</si>
  <si>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</si>
  <si>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</si>
  <si>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</si>
  <si>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</si>
  <si>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</si>
  <si>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</si>
  <si>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</si>
  <si>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</si>
  <si>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</si>
  <si>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</si>
  <si>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</si>
  <si>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</si>
  <si>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</si>
  <si>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</si>
  <si>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</si>
  <si>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</si>
  <si>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</si>
  <si>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</si>
  <si>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</si>
  <si>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</si>
  <si>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</si>
  <si>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</si>
  <si>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</si>
  <si>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</si>
  <si>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</si>
  <si>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</si>
  <si>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</si>
  <si>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</si>
  <si>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</si>
  <si>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</si>
  <si>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</si>
  <si>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</si>
  <si>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</si>
  <si>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</si>
  <si>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</si>
  <si>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</si>
  <si>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</si>
  <si>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</si>
  <si>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</si>
  <si>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</si>
  <si>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</si>
  <si>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</si>
  <si>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</si>
  <si>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</si>
  <si>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</si>
  <si>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</si>
  <si>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</si>
  <si>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</si>
  <si>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</si>
  <si>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</si>
  <si>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</si>
  <si>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</si>
  <si>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</si>
  <si>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</si>
  <si>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</si>
  <si>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</si>
  <si>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</si>
  <si>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</si>
  <si>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</si>
  <si>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</si>
  <si>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</si>
  <si>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</si>
  <si>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</si>
  <si>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</si>
  <si>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</si>
  <si>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</si>
  <si>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</si>
  <si>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</si>
  <si>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</si>
  <si>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</si>
  <si>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</si>
  <si>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</si>
  <si>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</si>
  <si>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</si>
  <si>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</si>
  <si>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</si>
  <si>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</si>
  <si>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</si>
  <si>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</si>
  <si>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</si>
  <si>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</si>
  <si>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</si>
  <si>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</si>
  <si>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</si>
  <si>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</si>
  <si>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</si>
  <si>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</si>
  <si>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</si>
  <si>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</si>
  <si>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</si>
  <si>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</si>
  <si>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</si>
  <si>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</si>
  <si>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</si>
  <si>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</si>
  <si>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</si>
  <si>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</si>
  <si>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</si>
  <si>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</si>
  <si>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</si>
  <si>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</si>
  <si>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</si>
  <si>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</si>
  <si>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</si>
  <si>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</si>
  <si>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</si>
  <si>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</si>
  <si>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</si>
  <si>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</si>
  <si>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</si>
  <si>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</si>
  <si>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</si>
  <si>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</si>
  <si>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</si>
  <si>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</si>
  <si>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</si>
  <si>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</si>
  <si>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</si>
  <si>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</si>
  <si>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</si>
  <si>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</si>
  <si>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</si>
  <si>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</si>
  <si>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</si>
  <si>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</si>
  <si>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</si>
  <si>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</si>
  <si>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</si>
  <si>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</si>
  <si>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</si>
  <si>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</si>
  <si>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</si>
  <si>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</si>
  <si>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</si>
  <si>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</si>
  <si>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</si>
  <si>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</si>
  <si>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</si>
  <si>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</si>
  <si>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</si>
  <si>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</si>
  <si>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</si>
  <si>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</si>
  <si>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</si>
  <si>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</si>
  <si>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</si>
  <si>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</si>
  <si>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</si>
  <si>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</si>
  <si>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</si>
  <si>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</si>
  <si>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</si>
  <si>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</si>
  <si>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</si>
  <si>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</si>
  <si>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</si>
  <si>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</si>
  <si>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</si>
  <si>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</si>
  <si>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</si>
  <si>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</si>
  <si>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</si>
  <si>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</si>
  <si>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</si>
  <si>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</si>
  <si>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</si>
  <si>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</si>
  <si>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</si>
  <si>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</si>
  <si>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</si>
  <si>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</si>
  <si>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</si>
  <si>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</si>
  <si>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</si>
  <si>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</si>
  <si>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</si>
  <si>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</si>
  <si>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</si>
  <si>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</si>
  <si>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</si>
  <si>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</si>
  <si>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</si>
  <si>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</si>
  <si>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</si>
  <si>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</si>
  <si>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</si>
  <si>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</si>
  <si>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</si>
  <si>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</si>
  <si>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</si>
  <si>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</si>
  <si>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</si>
  <si>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</si>
  <si>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</si>
  <si>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</si>
  <si>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</si>
  <si>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</si>
  <si>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</si>
  <si>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</si>
  <si>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</si>
  <si>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</si>
  <si>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</si>
  <si>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</si>
  <si>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</si>
  <si>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</si>
  <si>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</si>
  <si>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</si>
  <si>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</si>
  <si>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</si>
  <si>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</si>
  <si>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</si>
  <si>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</si>
  <si>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</si>
  <si>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</si>
  <si>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</si>
  <si>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</si>
  <si>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</si>
  <si>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</si>
  <si>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</si>
  <si>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</si>
  <si>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</si>
  <si>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</si>
  <si>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</si>
  <si>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</si>
  <si>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</si>
  <si>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</si>
  <si>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</si>
  <si>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</si>
  <si>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</si>
  <si>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</si>
  <si>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</si>
  <si>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</si>
  <si>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</si>
  <si>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</si>
  <si>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</si>
  <si>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</si>
  <si>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</si>
  <si>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</si>
  <si>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</si>
  <si>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</si>
  <si>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</si>
  <si>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</si>
  <si>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</si>
  <si>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</si>
  <si>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</si>
  <si>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</si>
  <si>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</si>
  <si>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</si>
  <si>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</si>
  <si>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</si>
  <si>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</si>
  <si>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</si>
  <si>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</si>
  <si>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</si>
  <si>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</si>
  <si>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</si>
  <si>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</si>
  <si>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</si>
  <si>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</si>
  <si>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</si>
  <si>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</si>
  <si>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</si>
  <si>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</si>
  <si>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</si>
  <si>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</si>
  <si>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</si>
  <si>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</si>
  <si>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</si>
  <si>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</si>
  <si>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</si>
  <si>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</si>
  <si>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</si>
  <si>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</si>
  <si>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</si>
  <si>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</si>
  <si>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</si>
  <si>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</si>
  <si>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</si>
  <si>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</si>
  <si>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</si>
  <si>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</si>
  <si>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</si>
  <si>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</si>
  <si>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</si>
  <si>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</si>
  <si>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</si>
  <si>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</si>
  <si>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</si>
  <si>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</si>
  <si>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</si>
  <si>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</si>
  <si>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</si>
  <si>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</si>
  <si>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</si>
  <si>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</si>
  <si>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</si>
  <si>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</si>
  <si>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</si>
  <si>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</si>
  <si>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</si>
  <si>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</si>
  <si>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</si>
  <si>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</si>
  <si>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</si>
  <si>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</si>
  <si>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</si>
  <si>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</si>
  <si>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</si>
  <si>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</si>
  <si>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</si>
  <si>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</si>
  <si>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</si>
  <si>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</si>
  <si>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</si>
  <si>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</si>
  <si>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</si>
  <si>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</si>
  <si>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</si>
  <si>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</si>
  <si>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</si>
  <si>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</si>
  <si>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</si>
  <si>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</si>
  <si>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</si>
  <si>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</si>
  <si>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</si>
  <si>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</si>
  <si>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</si>
  <si>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</si>
  <si>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</si>
  <si>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</si>
  <si>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</si>
  <si>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</si>
  <si>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</si>
  <si>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</si>
  <si>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</si>
  <si>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</si>
  <si>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</si>
  <si>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</si>
  <si>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</si>
  <si>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</si>
  <si>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</si>
  <si>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</si>
  <si>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</si>
  <si>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</si>
  <si>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</si>
  <si>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</si>
  <si>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</si>
  <si>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</si>
  <si>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</si>
  <si>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</si>
  <si>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</si>
  <si>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</si>
  <si>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</si>
  <si>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</si>
  <si>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</si>
  <si>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</si>
  <si>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</si>
  <si>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</si>
  <si>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</si>
  <si>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</si>
  <si>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</si>
  <si>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</si>
  <si>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</si>
  <si>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</si>
  <si>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</si>
  <si>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</si>
  <si>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</si>
  <si>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</si>
  <si>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</si>
  <si>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</si>
  <si>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</si>
  <si>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</si>
  <si>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</si>
  <si>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</si>
  <si>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</si>
  <si>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</si>
  <si>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</si>
  <si>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</si>
  <si>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</si>
  <si>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</si>
  <si>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</si>
  <si>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</si>
  <si>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</si>
  <si>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</si>
  <si>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</si>
  <si>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</si>
  <si>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</si>
  <si>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</si>
  <si>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</si>
  <si>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</si>
  <si>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</si>
  <si>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</si>
  <si>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</si>
  <si>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</si>
  <si>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</si>
  <si>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</si>
  <si>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</si>
  <si>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</si>
  <si>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</si>
  <si>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</si>
  <si>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</si>
  <si>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</si>
  <si>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</si>
  <si>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</si>
  <si>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</si>
  <si>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</si>
  <si>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</si>
  <si>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</si>
  <si>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</si>
  <si>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</si>
  <si>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</si>
  <si>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</si>
  <si>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</si>
  <si>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</si>
  <si>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</si>
  <si>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</si>
  <si>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</si>
  <si>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</si>
  <si>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</si>
  <si>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</si>
  <si>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</si>
  <si>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</si>
  <si>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</si>
  <si>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</si>
  <si>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</si>
  <si>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</si>
  <si>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</si>
  <si>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</si>
  <si>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</si>
  <si>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</si>
  <si>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</si>
  <si>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</si>
  <si>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</si>
  <si>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</si>
  <si>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</si>
  <si>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</si>
  <si>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</si>
  <si>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</si>
  <si>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</si>
  <si>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</si>
  <si>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</si>
  <si>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</si>
  <si>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</si>
  <si>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</si>
  <si>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</si>
  <si>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</si>
  <si>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</si>
  <si>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</si>
  <si>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</si>
  <si>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</si>
  <si>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</si>
  <si>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</si>
  <si>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</si>
  <si>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</si>
  <si>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</si>
  <si>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</si>
  <si>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</si>
  <si>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</si>
  <si>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</si>
  <si>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</si>
  <si>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</si>
  <si>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</si>
  <si>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</si>
  <si>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</si>
  <si>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</si>
  <si>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</si>
  <si>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</si>
  <si>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</si>
  <si>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</si>
  <si>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</si>
  <si>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</si>
  <si>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</si>
  <si>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</si>
  <si>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</si>
  <si>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</si>
  <si>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</si>
  <si>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</si>
  <si>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</si>
  <si>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</si>
  <si>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</si>
  <si>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</si>
  <si>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</si>
  <si>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</si>
  <si>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</si>
  <si>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</si>
  <si>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</si>
  <si>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</si>
  <si>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</si>
  <si>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</si>
  <si>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</si>
  <si>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</si>
  <si>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</si>
  <si>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</si>
  <si>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</si>
  <si>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</si>
  <si>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</si>
  <si>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</si>
  <si>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</si>
  <si>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</si>
  <si>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</si>
  <si>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</si>
  <si>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</si>
  <si>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</si>
  <si>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</si>
  <si>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</si>
  <si>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</si>
  <si>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</si>
  <si>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</si>
  <si>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</si>
  <si>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</si>
  <si>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</si>
  <si>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</si>
  <si>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</si>
  <si>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</si>
  <si>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</si>
  <si>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</si>
  <si>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</si>
  <si>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</si>
  <si>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</si>
  <si>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</si>
  <si>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</si>
  <si>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</si>
  <si>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</si>
  <si>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</si>
  <si>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</si>
  <si>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</si>
  <si>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</si>
  <si>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</si>
  <si>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</si>
  <si>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</si>
  <si>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</si>
  <si>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</si>
  <si>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</si>
  <si>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</si>
  <si>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</si>
  <si>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</si>
  <si>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</si>
  <si>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</si>
  <si>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</si>
  <si>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</si>
  <si>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</si>
  <si>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</si>
  <si>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</si>
  <si>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</si>
  <si>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</si>
  <si>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</si>
  <si>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</si>
  <si>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</si>
  <si>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</si>
  <si>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</si>
  <si>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</si>
  <si>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</si>
  <si>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</si>
  <si>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</si>
  <si>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</si>
  <si>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</si>
  <si>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</si>
  <si>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</si>
  <si>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</si>
  <si>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</si>
  <si>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</si>
  <si>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</si>
  <si>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</si>
  <si>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</si>
  <si>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</si>
  <si>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</si>
  <si>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</si>
  <si>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</si>
  <si>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</si>
  <si>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</si>
  <si>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</si>
  <si>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</si>
  <si>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</si>
  <si>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</si>
  <si>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</si>
  <si>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</si>
  <si>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</si>
  <si>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</si>
  <si>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</si>
  <si>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</si>
  <si>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</si>
  <si>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</si>
  <si>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</si>
  <si>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</si>
  <si>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</si>
  <si>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</si>
  <si>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</si>
  <si>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</si>
  <si>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</si>
  <si>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</si>
  <si>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</si>
  <si>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</si>
  <si>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</si>
  <si>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</si>
  <si>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</si>
  <si>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</si>
  <si>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</si>
  <si>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</si>
  <si>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</si>
  <si>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</si>
  <si>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</si>
  <si>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</si>
  <si>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</si>
  <si>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</si>
  <si>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</si>
  <si>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</si>
  <si>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</si>
  <si>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</si>
  <si>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</si>
  <si>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</si>
  <si>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</si>
  <si>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</si>
  <si>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</si>
  <si>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</si>
  <si>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</si>
  <si>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</si>
  <si>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</si>
  <si>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</si>
  <si>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</si>
  <si>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</si>
  <si>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</si>
  <si>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</si>
  <si>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</si>
  <si>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</si>
  <si>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</si>
  <si>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</si>
  <si>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</si>
  <si>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</si>
  <si>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</si>
  <si>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</si>
  <si>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</si>
  <si>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</si>
  <si>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</si>
  <si>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</si>
  <si>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</si>
  <si>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</si>
  <si>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</si>
  <si>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</si>
  <si>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</si>
  <si>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</si>
  <si>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</si>
  <si>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</si>
  <si>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</si>
  <si>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</si>
  <si>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</si>
  <si>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</si>
  <si>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</si>
  <si>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</si>
  <si>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</si>
  <si>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</si>
  <si>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</si>
  <si>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</si>
  <si>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</si>
  <si>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</si>
  <si>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</si>
  <si>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</si>
  <si>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</si>
  <si>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</si>
  <si>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</si>
  <si>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</si>
  <si>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</si>
  <si>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</si>
  <si>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</si>
  <si>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</si>
  <si>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</si>
  <si>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</si>
  <si>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</si>
  <si>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</si>
  <si>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</si>
  <si>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</si>
  <si>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</si>
  <si>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</si>
  <si>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</si>
  <si>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</si>
  <si>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</si>
  <si>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</si>
  <si>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</si>
  <si>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</si>
  <si>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</si>
  <si>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</si>
  <si>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</si>
  <si>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</si>
  <si>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</si>
  <si>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</si>
  <si>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</si>
  <si>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</si>
  <si>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</si>
  <si>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</si>
  <si>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</si>
  <si>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</si>
  <si>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</si>
  <si>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</si>
  <si>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</si>
  <si>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</si>
  <si>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</si>
  <si>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</si>
  <si>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</si>
  <si>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</si>
  <si>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</si>
  <si>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</si>
  <si>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</si>
  <si>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</si>
  <si>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</si>
  <si>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</si>
  <si>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</si>
  <si>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</si>
  <si>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</si>
  <si>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</si>
  <si>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</si>
  <si>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</si>
  <si>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</si>
  <si>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</si>
  <si>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</si>
  <si>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</si>
  <si>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</si>
  <si>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</si>
  <si>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</si>
  <si>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</si>
  <si>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</si>
  <si>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</si>
  <si>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</si>
  <si>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</si>
  <si>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</si>
  <si>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</si>
  <si>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</si>
  <si>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</si>
  <si>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</si>
  <si>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</si>
  <si>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</si>
  <si>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</si>
  <si>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</si>
  <si>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</si>
  <si>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</si>
  <si>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</si>
  <si>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</si>
  <si>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</si>
  <si>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</si>
  <si>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</si>
  <si>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</si>
  <si>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</si>
  <si>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</si>
  <si>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</si>
  <si>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</si>
  <si>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</si>
  <si>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</si>
  <si>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</si>
  <si>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</si>
  <si>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</si>
  <si>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</si>
  <si>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</si>
  <si>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</si>
  <si>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</si>
  <si>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</si>
  <si>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</si>
  <si>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</si>
  <si>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</si>
  <si>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</si>
  <si>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</si>
  <si>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</si>
  <si>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</si>
  <si>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</si>
  <si>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</si>
  <si>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</si>
  <si>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</si>
  <si>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</si>
  <si>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</si>
  <si>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</si>
  <si>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</si>
  <si>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</si>
  <si>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</si>
  <si>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</si>
  <si>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</si>
  <si>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463-2018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</si>
  <si>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</si>
  <si>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</si>
  <si>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2021-86-10002036</t>
  </si>
  <si>
    <t>iCBF</t>
  </si>
  <si>
    <t>180-2018</t>
  </si>
  <si>
    <t>229-2018</t>
  </si>
  <si>
    <t>8600952020</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</si>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</sst>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8" zoomScale="50" zoomScaleNormal="50" zoomScaleSheetLayoutView="40" zoomScalePageLayoutView="40" workbookViewId="0">
      <selection activeCell="O199" sqref="O19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6" t="s">
        <v>2654</v>
      </c>
      <c r="D2" s="217"/>
      <c r="E2" s="217"/>
      <c r="F2" s="217"/>
      <c r="G2" s="217"/>
      <c r="H2" s="217"/>
      <c r="I2" s="217"/>
      <c r="J2" s="217"/>
      <c r="K2" s="217"/>
      <c r="L2" s="237" t="s">
        <v>2640</v>
      </c>
      <c r="M2" s="237"/>
      <c r="N2" s="242" t="s">
        <v>2641</v>
      </c>
      <c r="O2" s="243"/>
    </row>
    <row r="3" spans="1:20" ht="33" customHeight="1" x14ac:dyDescent="0.2">
      <c r="A3" s="9"/>
      <c r="B3" s="8"/>
      <c r="C3" s="218"/>
      <c r="D3" s="219"/>
      <c r="E3" s="219"/>
      <c r="F3" s="219"/>
      <c r="G3" s="219"/>
      <c r="H3" s="219"/>
      <c r="I3" s="219"/>
      <c r="J3" s="219"/>
      <c r="K3" s="219"/>
      <c r="L3" s="244" t="s">
        <v>1</v>
      </c>
      <c r="M3" s="244"/>
      <c r="N3" s="244" t="s">
        <v>2642</v>
      </c>
      <c r="O3" s="246"/>
    </row>
    <row r="4" spans="1:20" ht="24.75" customHeight="1" thickBot="1" x14ac:dyDescent="0.25">
      <c r="A4" s="10"/>
      <c r="B4" s="12"/>
      <c r="C4" s="220"/>
      <c r="D4" s="221"/>
      <c r="E4" s="221"/>
      <c r="F4" s="221"/>
      <c r="G4" s="221"/>
      <c r="H4" s="221"/>
      <c r="I4" s="221"/>
      <c r="J4" s="221"/>
      <c r="K4" s="221"/>
      <c r="L4" s="247" t="s">
        <v>0</v>
      </c>
      <c r="M4" s="247"/>
      <c r="N4" s="247"/>
      <c r="O4" s="24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2703</v>
      </c>
      <c r="D15" s="35"/>
      <c r="E15" s="35"/>
      <c r="F15" s="5"/>
      <c r="G15" s="32" t="s">
        <v>1168</v>
      </c>
      <c r="H15" s="102" t="s">
        <v>1097</v>
      </c>
      <c r="I15" s="32" t="s">
        <v>2624</v>
      </c>
      <c r="J15" s="107" t="s">
        <v>2626</v>
      </c>
      <c r="L15" s="222" t="s">
        <v>8</v>
      </c>
      <c r="M15" s="222"/>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2" t="s">
        <v>21</v>
      </c>
      <c r="B17" s="203"/>
      <c r="C17" s="203"/>
      <c r="D17" s="203"/>
      <c r="E17" s="203"/>
      <c r="F17" s="203"/>
      <c r="G17" s="203"/>
      <c r="H17" s="202" t="s">
        <v>12</v>
      </c>
      <c r="I17" s="203"/>
      <c r="J17" s="203"/>
      <c r="K17" s="203"/>
      <c r="L17" s="203"/>
      <c r="M17" s="203"/>
      <c r="N17" s="203"/>
      <c r="O17" s="20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241"/>
      <c r="I20" s="147" t="s">
        <v>1097</v>
      </c>
      <c r="J20" s="148" t="s">
        <v>1100</v>
      </c>
      <c r="K20" s="149">
        <v>4655595039</v>
      </c>
      <c r="L20" s="150"/>
      <c r="M20" s="150">
        <v>44561</v>
      </c>
      <c r="N20" s="133">
        <f>+(M20-L20)/30</f>
        <v>1485.3666666666666</v>
      </c>
      <c r="O20" s="136"/>
      <c r="U20" s="132"/>
      <c r="V20" s="104">
        <f ca="1">NOW()</f>
        <v>44194.345338888888</v>
      </c>
      <c r="W20" s="104">
        <f ca="1">NOW()</f>
        <v>44194.345338888888</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7"/>
      <c r="I37" s="128"/>
      <c r="J37" s="128"/>
      <c r="K37" s="128"/>
      <c r="L37" s="128"/>
      <c r="M37" s="128"/>
      <c r="N37" s="128"/>
      <c r="O37" s="129"/>
    </row>
    <row r="38" spans="1:16" ht="21" customHeight="1" x14ac:dyDescent="0.2">
      <c r="A38" s="9"/>
      <c r="B38" s="236" t="str">
        <f>VLOOKUP(B20,EAS!A2:B1439,2,0)</f>
        <v>COOPERATIVA COOPUMNAR</v>
      </c>
      <c r="C38" s="236"/>
      <c r="D38" s="236"/>
      <c r="E38" s="236"/>
      <c r="F38" s="236"/>
      <c r="G38" s="5"/>
      <c r="H38" s="130"/>
      <c r="I38" s="245" t="s">
        <v>7</v>
      </c>
      <c r="J38" s="245"/>
      <c r="K38" s="245"/>
      <c r="L38" s="245"/>
      <c r="M38" s="245"/>
      <c r="N38" s="245"/>
      <c r="O38" s="131"/>
    </row>
    <row r="39" spans="1:16" ht="43" customHeight="1" thickBot="1" x14ac:dyDescent="0.25">
      <c r="A39" s="10"/>
      <c r="B39" s="11"/>
      <c r="C39" s="11"/>
      <c r="D39" s="11"/>
      <c r="E39" s="11"/>
      <c r="F39" s="11"/>
      <c r="G39" s="11"/>
      <c r="H39" s="10"/>
      <c r="I39" s="231" t="s">
        <v>2702</v>
      </c>
      <c r="J39" s="231"/>
      <c r="K39" s="231"/>
      <c r="L39" s="231"/>
      <c r="M39" s="231"/>
      <c r="N39" s="231"/>
      <c r="O39" s="12"/>
    </row>
    <row r="40" spans="1:16" ht="16" thickBot="1" x14ac:dyDescent="0.25"/>
    <row r="41" spans="1:16" s="19" customFormat="1" ht="31.5" customHeight="1" thickBot="1" x14ac:dyDescent="0.25">
      <c r="A41" s="202" t="s">
        <v>3</v>
      </c>
      <c r="B41" s="203"/>
      <c r="C41" s="203"/>
      <c r="D41" s="203"/>
      <c r="E41" s="203"/>
      <c r="F41" s="203"/>
      <c r="G41" s="203"/>
      <c r="H41" s="203"/>
      <c r="I41" s="203"/>
      <c r="J41" s="203"/>
      <c r="K41" s="203"/>
      <c r="L41" s="203"/>
      <c r="M41" s="203"/>
      <c r="N41" s="203"/>
      <c r="O41" s="204"/>
      <c r="P41" s="76"/>
    </row>
    <row r="42" spans="1:16" ht="8.25" customHeight="1" thickBot="1" x14ac:dyDescent="0.25"/>
    <row r="43" spans="1:16" s="19" customFormat="1" ht="31.5" customHeight="1" thickBot="1" x14ac:dyDescent="0.25">
      <c r="A43" s="180" t="s">
        <v>4</v>
      </c>
      <c r="B43" s="181"/>
      <c r="C43" s="181"/>
      <c r="D43" s="181"/>
      <c r="E43" s="181"/>
      <c r="F43" s="181"/>
      <c r="G43" s="181"/>
      <c r="H43" s="181"/>
      <c r="I43" s="181"/>
      <c r="J43" s="181"/>
      <c r="K43" s="181"/>
      <c r="L43" s="181"/>
      <c r="M43" s="181"/>
      <c r="N43" s="181"/>
      <c r="O43" s="182"/>
      <c r="P43" s="76"/>
    </row>
    <row r="44" spans="1:16" ht="15" customHeight="1" x14ac:dyDescent="0.2">
      <c r="A44" s="183" t="s">
        <v>2655</v>
      </c>
      <c r="B44" s="184"/>
      <c r="C44" s="184"/>
      <c r="D44" s="184"/>
      <c r="E44" s="184"/>
      <c r="F44" s="184"/>
      <c r="G44" s="184"/>
      <c r="H44" s="184"/>
      <c r="I44" s="184"/>
      <c r="J44" s="184"/>
      <c r="K44" s="184"/>
      <c r="L44" s="184"/>
      <c r="M44" s="184"/>
      <c r="N44" s="184"/>
      <c r="O44" s="185"/>
    </row>
    <row r="45" spans="1:16" x14ac:dyDescent="0.2">
      <c r="A45" s="186"/>
      <c r="B45" s="187"/>
      <c r="C45" s="187"/>
      <c r="D45" s="187"/>
      <c r="E45" s="187"/>
      <c r="F45" s="187"/>
      <c r="G45" s="187"/>
      <c r="H45" s="187"/>
      <c r="I45" s="187"/>
      <c r="J45" s="187"/>
      <c r="K45" s="187"/>
      <c r="L45" s="187"/>
      <c r="M45" s="187"/>
      <c r="N45" s="187"/>
      <c r="O45" s="18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2692</v>
      </c>
      <c r="E48" s="143">
        <v>40545</v>
      </c>
      <c r="F48" s="143">
        <v>40908</v>
      </c>
      <c r="G48" s="158">
        <f>IF(AND(E48&lt;&gt;"",F48&lt;&gt;""),((F48-E48)/30),"")</f>
        <v>12.1</v>
      </c>
      <c r="H48" s="113" t="s">
        <v>2693</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2694</v>
      </c>
      <c r="E52" s="143">
        <v>40922</v>
      </c>
      <c r="F52" s="143">
        <v>41273</v>
      </c>
      <c r="G52" s="158">
        <f t="shared" si="3"/>
        <v>11.7</v>
      </c>
      <c r="H52" s="118" t="s">
        <v>2695</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2696</v>
      </c>
      <c r="E55" s="143">
        <v>41515</v>
      </c>
      <c r="F55" s="143">
        <v>41943</v>
      </c>
      <c r="G55" s="158">
        <f t="shared" si="3"/>
        <v>14.266666666666667</v>
      </c>
      <c r="H55" s="113" t="s">
        <v>2697</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2698</v>
      </c>
      <c r="E57" s="143">
        <v>41999</v>
      </c>
      <c r="F57" s="143">
        <v>42369</v>
      </c>
      <c r="G57" s="158">
        <f t="shared" si="3"/>
        <v>12.333333333333334</v>
      </c>
      <c r="H57" s="64" t="s">
        <v>2699</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120" t="s">
        <v>2665</v>
      </c>
      <c r="C59" s="65" t="s">
        <v>31</v>
      </c>
      <c r="D59" s="119" t="s">
        <v>2705</v>
      </c>
      <c r="E59" s="143">
        <v>43126</v>
      </c>
      <c r="F59" s="143">
        <v>43312</v>
      </c>
      <c r="G59" s="158">
        <f t="shared" si="3"/>
        <v>6.2</v>
      </c>
      <c r="H59" s="120" t="s">
        <v>2708</v>
      </c>
      <c r="I59" s="119" t="s">
        <v>110</v>
      </c>
      <c r="J59" s="119" t="s">
        <v>785</v>
      </c>
      <c r="K59" s="121">
        <v>219813253</v>
      </c>
      <c r="L59" s="122" t="s">
        <v>1148</v>
      </c>
      <c r="M59" s="116"/>
      <c r="N59" s="122" t="s">
        <v>27</v>
      </c>
      <c r="O59" s="122" t="s">
        <v>1148</v>
      </c>
      <c r="P59" s="79"/>
    </row>
    <row r="60" spans="1:16" s="7" customFormat="1" ht="24.75" customHeight="1" outlineLevel="1" x14ac:dyDescent="0.2">
      <c r="A60" s="142">
        <v>13</v>
      </c>
      <c r="B60" s="120" t="s">
        <v>2704</v>
      </c>
      <c r="C60" s="65"/>
      <c r="D60" s="119" t="s">
        <v>2706</v>
      </c>
      <c r="E60" s="143">
        <v>43313</v>
      </c>
      <c r="F60" s="143">
        <v>43449</v>
      </c>
      <c r="G60" s="158">
        <f t="shared" si="3"/>
        <v>4.5333333333333332</v>
      </c>
      <c r="H60" s="120" t="s">
        <v>2709</v>
      </c>
      <c r="I60" s="119" t="s">
        <v>110</v>
      </c>
      <c r="J60" s="119" t="s">
        <v>785</v>
      </c>
      <c r="K60" s="121">
        <v>156251684</v>
      </c>
      <c r="L60" s="122" t="s">
        <v>1148</v>
      </c>
      <c r="M60" s="116"/>
      <c r="N60" s="122" t="s">
        <v>27</v>
      </c>
      <c r="O60" s="122" t="s">
        <v>1148</v>
      </c>
      <c r="P60" s="79"/>
    </row>
    <row r="61" spans="1:16" s="7" customFormat="1" ht="24.75" customHeight="1" outlineLevel="1" x14ac:dyDescent="0.2">
      <c r="A61" s="142">
        <v>14</v>
      </c>
      <c r="B61" s="120" t="s">
        <v>2665</v>
      </c>
      <c r="C61" s="65" t="s">
        <v>31</v>
      </c>
      <c r="D61" s="119" t="s">
        <v>2700</v>
      </c>
      <c r="E61" s="143">
        <v>43450</v>
      </c>
      <c r="F61" s="143">
        <v>43921</v>
      </c>
      <c r="G61" s="158">
        <f t="shared" si="3"/>
        <v>15.7</v>
      </c>
      <c r="H61" s="120" t="s">
        <v>2701</v>
      </c>
      <c r="I61" s="119" t="s">
        <v>110</v>
      </c>
      <c r="J61" s="119" t="s">
        <v>519</v>
      </c>
      <c r="K61" s="121">
        <v>1943791945</v>
      </c>
      <c r="L61" s="122" t="s">
        <v>1148</v>
      </c>
      <c r="M61" s="116"/>
      <c r="N61" s="122" t="s">
        <v>27</v>
      </c>
      <c r="O61" s="122" t="s">
        <v>1148</v>
      </c>
      <c r="P61" s="79"/>
    </row>
    <row r="62" spans="1:16" s="7" customFormat="1" ht="24.75" customHeight="1" outlineLevel="1" x14ac:dyDescent="0.2">
      <c r="A62" s="142">
        <v>15</v>
      </c>
      <c r="B62" s="120"/>
      <c r="C62" s="65"/>
      <c r="D62" s="119"/>
      <c r="E62" s="143"/>
      <c r="F62" s="143"/>
      <c r="G62" s="158" t="str">
        <f t="shared" si="3"/>
        <v/>
      </c>
      <c r="H62" s="120"/>
      <c r="I62" s="119" t="s">
        <v>110</v>
      </c>
      <c r="J62" s="119" t="s">
        <v>785</v>
      </c>
      <c r="K62" s="121"/>
      <c r="L62" s="122"/>
      <c r="M62" s="116"/>
      <c r="N62" s="122"/>
      <c r="O62" s="122"/>
      <c r="P62" s="79"/>
    </row>
    <row r="63" spans="1:16" s="7" customFormat="1" ht="24.75" customHeight="1" outlineLevel="1" x14ac:dyDescent="0.2">
      <c r="A63" s="142">
        <v>16</v>
      </c>
      <c r="B63" s="120" t="s">
        <v>2665</v>
      </c>
      <c r="C63" s="65"/>
      <c r="D63" s="119" t="s">
        <v>2707</v>
      </c>
      <c r="E63" s="143">
        <v>43922</v>
      </c>
      <c r="F63" s="143">
        <v>44165</v>
      </c>
      <c r="G63" s="158">
        <f t="shared" si="3"/>
        <v>8.1</v>
      </c>
      <c r="H63" s="120" t="s">
        <v>2710</v>
      </c>
      <c r="I63" s="119" t="s">
        <v>1097</v>
      </c>
      <c r="J63" s="119" t="s">
        <v>1099</v>
      </c>
      <c r="K63" s="121">
        <v>55650441</v>
      </c>
      <c r="L63" s="122" t="s">
        <v>1148</v>
      </c>
      <c r="M63" s="116"/>
      <c r="N63" s="122" t="s">
        <v>2634</v>
      </c>
      <c r="O63" s="122" t="s">
        <v>1148</v>
      </c>
      <c r="P63" s="79"/>
    </row>
    <row r="64" spans="1:16" s="7" customFormat="1" ht="24.75" customHeight="1" outlineLevel="1" x14ac:dyDescent="0.2">
      <c r="A64" s="142">
        <v>17</v>
      </c>
      <c r="B64" s="64"/>
      <c r="C64" s="65"/>
      <c r="D64" s="63"/>
      <c r="E64" s="143"/>
      <c r="F64" s="143"/>
      <c r="G64" s="158" t="str">
        <f t="shared" si="3"/>
        <v/>
      </c>
      <c r="H64" s="120"/>
      <c r="I64" s="119" t="s">
        <v>1097</v>
      </c>
      <c r="J64" s="119" t="s">
        <v>1107</v>
      </c>
      <c r="K64" s="121"/>
      <c r="L64" s="122"/>
      <c r="M64" s="116"/>
      <c r="N64" s="122"/>
      <c r="O64" s="122"/>
      <c r="P64" s="79"/>
    </row>
    <row r="65" spans="1:16" s="7" customFormat="1" ht="24.75" customHeight="1" outlineLevel="1" x14ac:dyDescent="0.2">
      <c r="A65" s="142">
        <v>18</v>
      </c>
      <c r="B65" s="64"/>
      <c r="C65" s="65"/>
      <c r="D65" s="63"/>
      <c r="E65" s="143"/>
      <c r="F65" s="143"/>
      <c r="G65" s="158" t="str">
        <f t="shared" si="3"/>
        <v/>
      </c>
      <c r="H65" s="120"/>
      <c r="I65" s="119"/>
      <c r="J65" s="119"/>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
      <c r="A67" s="142">
        <v>20</v>
      </c>
      <c r="B67" s="64"/>
      <c r="C67" s="65"/>
      <c r="D67" s="63"/>
      <c r="E67" s="143"/>
      <c r="F67" s="143"/>
      <c r="G67" s="158" t="str">
        <f t="shared" si="3"/>
        <v/>
      </c>
      <c r="H67" s="120"/>
      <c r="I67" s="63"/>
      <c r="J67" s="63"/>
      <c r="K67" s="66"/>
      <c r="L67" s="65"/>
      <c r="M67" s="67"/>
      <c r="N67" s="65"/>
      <c r="O67" s="65"/>
      <c r="P67" s="79"/>
    </row>
    <row r="68" spans="1:16" s="7" customFormat="1" ht="24.75" customHeight="1" outlineLevel="1" x14ac:dyDescent="0.2">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63"/>
      <c r="J69" s="63"/>
      <c r="K69" s="66"/>
      <c r="L69" s="65"/>
      <c r="M69" s="67"/>
      <c r="N69" s="65"/>
      <c r="O69" s="65"/>
      <c r="P69" s="79"/>
    </row>
    <row r="70" spans="1:16" s="7" customFormat="1" ht="24.75" customHeight="1" outlineLevel="1" x14ac:dyDescent="0.2">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0" t="s">
        <v>2633</v>
      </c>
      <c r="B109" s="181"/>
      <c r="C109" s="181"/>
      <c r="D109" s="181"/>
      <c r="E109" s="181"/>
      <c r="F109" s="181"/>
      <c r="G109" s="181"/>
      <c r="H109" s="181"/>
      <c r="I109" s="181"/>
      <c r="J109" s="181"/>
      <c r="K109" s="181"/>
      <c r="L109" s="181"/>
      <c r="M109" s="181"/>
      <c r="N109" s="181"/>
      <c r="O109" s="182"/>
      <c r="P109" s="76"/>
    </row>
    <row r="110" spans="1:16" ht="15" customHeight="1" x14ac:dyDescent="0.2">
      <c r="A110" s="183" t="s">
        <v>2656</v>
      </c>
      <c r="B110" s="184"/>
      <c r="C110" s="184"/>
      <c r="D110" s="184"/>
      <c r="E110" s="184"/>
      <c r="F110" s="184"/>
      <c r="G110" s="184"/>
      <c r="H110" s="184"/>
      <c r="I110" s="184"/>
      <c r="J110" s="184"/>
      <c r="K110" s="184"/>
      <c r="L110" s="184"/>
      <c r="M110" s="184"/>
      <c r="N110" s="184"/>
      <c r="O110" s="185"/>
    </row>
    <row r="111" spans="1:16" ht="16" thickBot="1" x14ac:dyDescent="0.2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25">
      <c r="I112" s="194" t="s">
        <v>9</v>
      </c>
      <c r="J112" s="195"/>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9" t="s">
        <v>2614</v>
      </c>
      <c r="C165" s="209"/>
      <c r="D165" s="209"/>
      <c r="E165" s="8"/>
      <c r="F165" s="5"/>
      <c r="G165" s="210" t="s">
        <v>2614</v>
      </c>
      <c r="H165" s="210"/>
      <c r="I165" s="211" t="s">
        <v>1164</v>
      </c>
      <c r="J165" s="212"/>
      <c r="K165" s="212"/>
      <c r="L165" s="212"/>
      <c r="M165" s="212"/>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3" t="s">
        <v>2643</v>
      </c>
      <c r="J167" s="214"/>
      <c r="K167" s="214"/>
      <c r="L167" s="214"/>
      <c r="M167" s="214"/>
      <c r="N167" s="214"/>
      <c r="O167" s="215"/>
      <c r="U167" s="51"/>
    </row>
    <row r="168" spans="1:28" x14ac:dyDescent="0.2">
      <c r="A168" s="9"/>
      <c r="B168" s="232" t="s">
        <v>2658</v>
      </c>
      <c r="C168" s="232"/>
      <c r="D168" s="232"/>
      <c r="E168" s="8"/>
      <c r="F168" s="5"/>
      <c r="H168" s="81" t="s">
        <v>2657</v>
      </c>
      <c r="I168" s="213"/>
      <c r="J168" s="214"/>
      <c r="K168" s="214"/>
      <c r="L168" s="214"/>
      <c r="M168" s="214"/>
      <c r="N168" s="214"/>
      <c r="O168" s="21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2" t="s">
        <v>2668</v>
      </c>
      <c r="B172" s="203"/>
      <c r="C172" s="203"/>
      <c r="D172" s="203"/>
      <c r="E172" s="203"/>
      <c r="F172" s="203"/>
      <c r="G172" s="203"/>
      <c r="H172" s="203"/>
      <c r="I172" s="203"/>
      <c r="J172" s="203"/>
      <c r="K172" s="203"/>
      <c r="L172" s="203"/>
      <c r="M172" s="203"/>
      <c r="N172" s="203"/>
      <c r="O172" s="204"/>
      <c r="P172" s="76"/>
    </row>
    <row r="173" spans="1:28" ht="15" customHeight="1" x14ac:dyDescent="0.2">
      <c r="A173" s="196" t="s">
        <v>2674</v>
      </c>
      <c r="B173" s="197"/>
      <c r="C173" s="197"/>
      <c r="D173" s="197"/>
      <c r="E173" s="197"/>
      <c r="F173" s="197"/>
      <c r="G173" s="197"/>
      <c r="H173" s="197"/>
      <c r="I173" s="197"/>
      <c r="J173" s="197"/>
      <c r="K173" s="197"/>
      <c r="L173" s="197"/>
      <c r="M173" s="197"/>
      <c r="N173" s="197"/>
      <c r="O173" s="198"/>
    </row>
    <row r="174" spans="1:28" ht="25" thickBot="1" x14ac:dyDescent="0.2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x14ac:dyDescent="0.2">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x14ac:dyDescent="0.2">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4" hidden="1" x14ac:dyDescent="0.2">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x14ac:dyDescent="0.2">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x14ac:dyDescent="0.2">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139667851.16999999</v>
      </c>
      <c r="F185" s="92"/>
      <c r="G185" s="93"/>
      <c r="H185" s="88"/>
      <c r="I185" s="90" t="s">
        <v>2627</v>
      </c>
      <c r="J185" s="164">
        <f>+SUM(M179:M183)</f>
        <v>0.02</v>
      </c>
      <c r="K185" s="234" t="s">
        <v>2628</v>
      </c>
      <c r="L185" s="234"/>
      <c r="M185" s="94">
        <f>+J185*(SUM(K20:K35))</f>
        <v>93111900.780000001</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202" t="s">
        <v>18</v>
      </c>
      <c r="B188" s="203"/>
      <c r="C188" s="203"/>
      <c r="D188" s="203"/>
      <c r="E188" s="203"/>
      <c r="F188" s="203"/>
      <c r="G188" s="203"/>
      <c r="H188" s="203"/>
      <c r="I188" s="203"/>
      <c r="J188" s="203"/>
      <c r="K188" s="203"/>
      <c r="L188" s="203"/>
      <c r="M188" s="203"/>
      <c r="N188" s="203"/>
      <c r="O188" s="204"/>
      <c r="P188" s="76"/>
    </row>
    <row r="189" spans="1:28" ht="15" customHeight="1" x14ac:dyDescent="0.2">
      <c r="A189" s="196" t="s">
        <v>19</v>
      </c>
      <c r="B189" s="197"/>
      <c r="C189" s="197"/>
      <c r="D189" s="197"/>
      <c r="E189" s="197"/>
      <c r="F189" s="197"/>
      <c r="G189" s="197"/>
      <c r="H189" s="197"/>
      <c r="I189" s="197"/>
      <c r="J189" s="197"/>
      <c r="K189" s="197"/>
      <c r="L189" s="197"/>
      <c r="M189" s="197"/>
      <c r="N189" s="197"/>
      <c r="O189" s="198"/>
    </row>
    <row r="190" spans="1:28" ht="16" thickBot="1" x14ac:dyDescent="0.25">
      <c r="A190" s="199"/>
      <c r="B190" s="200"/>
      <c r="C190" s="200"/>
      <c r="D190" s="200"/>
      <c r="E190" s="200"/>
      <c r="F190" s="200"/>
      <c r="G190" s="200"/>
      <c r="H190" s="200"/>
      <c r="I190" s="200"/>
      <c r="J190" s="200"/>
      <c r="K190" s="200"/>
      <c r="L190" s="200"/>
      <c r="M190" s="200"/>
      <c r="N190" s="200"/>
      <c r="O190" s="201"/>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3" t="s">
        <v>2636</v>
      </c>
      <c r="C192" s="193"/>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2" t="s">
        <v>29</v>
      </c>
      <c r="B197" s="203"/>
      <c r="C197" s="203"/>
      <c r="D197" s="203"/>
      <c r="E197" s="203"/>
      <c r="F197" s="203"/>
      <c r="G197" s="203"/>
      <c r="H197" s="203"/>
      <c r="I197" s="203"/>
      <c r="J197" s="203"/>
      <c r="K197" s="203"/>
      <c r="L197" s="203"/>
      <c r="M197" s="203"/>
      <c r="N197" s="203"/>
      <c r="O197" s="204"/>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3" t="s">
        <v>2659</v>
      </c>
      <c r="C199" s="233"/>
      <c r="D199" s="233"/>
      <c r="E199" s="233"/>
      <c r="F199" s="233"/>
      <c r="G199" s="233"/>
      <c r="H199" s="233"/>
      <c r="I199" s="233"/>
      <c r="J199" s="233"/>
      <c r="K199" s="233"/>
      <c r="L199" s="233"/>
      <c r="M199" s="233"/>
      <c r="N199" s="233"/>
      <c r="O199" s="8"/>
    </row>
    <row r="200" spans="1:18" x14ac:dyDescent="0.2">
      <c r="A200" s="9"/>
      <c r="B200" s="190"/>
      <c r="C200" s="190"/>
      <c r="D200" s="190"/>
      <c r="E200" s="190"/>
      <c r="F200" s="190"/>
      <c r="G200" s="190"/>
      <c r="H200" s="190"/>
      <c r="I200" s="190"/>
      <c r="J200" s="190"/>
      <c r="K200" s="190"/>
      <c r="L200" s="190"/>
      <c r="M200" s="190"/>
      <c r="N200" s="190"/>
      <c r="O200" s="8"/>
    </row>
    <row r="201" spans="1:18" x14ac:dyDescent="0.2">
      <c r="A201" s="9"/>
      <c r="B201" s="191" t="s">
        <v>2648</v>
      </c>
      <c r="C201" s="192"/>
      <c r="D201" s="192"/>
      <c r="E201" s="192"/>
      <c r="F201" s="192"/>
      <c r="G201" s="192"/>
      <c r="H201" s="192"/>
      <c r="I201" s="192"/>
      <c r="J201" s="192"/>
      <c r="K201" s="192"/>
      <c r="L201" s="192"/>
      <c r="M201" s="192"/>
      <c r="N201" s="19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