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7DB8BE37-F333-DF47-922E-904C6347D2A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8820" yWindow="760" windowWidth="2704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<sst xmlns="http://schemas.openxmlformats.org/spreadsheetml/2006/main" count="3177" uniqueCount="2711">
  <si>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</si>
  <si>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</si>
  <si>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</si>
  <si>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</si>
  <si>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</si>
  <si>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</si>
  <si>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</si>
  <si>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</si>
  <si>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</si>
  <si>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</si>
  <si>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</si>
  <si>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</si>
  <si>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</si>
  <si>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</si>
  <si>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</si>
  <si>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</si>
  <si>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</si>
  <si>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</si>
  <si>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</si>
  <si>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</si>
  <si>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</si>
  <si>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</si>
  <si>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</si>
  <si>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</si>
  <si>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</si>
  <si>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</si>
  <si>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</si>
  <si>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</si>
  <si>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</si>
  <si>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</si>
  <si>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</si>
  <si>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</si>
  <si>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</si>
  <si>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</si>
  <si>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</si>
  <si>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</si>
  <si>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</si>
  <si>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</si>
  <si>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</si>
  <si>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</si>
  <si>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</si>
  <si>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</si>
  <si>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</si>
  <si>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</si>
  <si>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</si>
  <si>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</si>
  <si>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</si>
  <si>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</si>
  <si>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</si>
  <si>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</si>
  <si>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</si>
  <si>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</si>
  <si>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</si>
  <si>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</si>
  <si>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</si>
  <si>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</si>
  <si>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</si>
  <si>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</si>
  <si>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</si>
  <si>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</si>
  <si>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</si>
  <si>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</si>
  <si>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</si>
  <si>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</si>
  <si>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</si>
  <si>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</si>
  <si>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</si>
  <si>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</si>
  <si>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</si>
  <si>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</si>
  <si>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</si>
  <si>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</si>
  <si>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</si>
  <si>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</si>
  <si>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</si>
  <si>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</si>
  <si>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</si>
  <si>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</si>
  <si>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</si>
  <si>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</si>
  <si>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</si>
  <si>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</si>
  <si>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</si>
  <si>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</si>
  <si>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</si>
  <si>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</si>
  <si>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</si>
  <si>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</si>
  <si>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</si>
  <si>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</si>
  <si>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</si>
  <si>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</si>
  <si>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</si>
  <si>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</si>
  <si>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</si>
  <si>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</si>
  <si>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</si>
  <si>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</si>
  <si>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</si>
  <si>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</si>
  <si>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</si>
  <si>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</si>
  <si>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</si>
  <si>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</si>
  <si>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</si>
  <si>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</si>
  <si>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</si>
  <si>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</si>
  <si>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</si>
  <si>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</si>
  <si>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</si>
  <si>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</si>
  <si>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</si>
  <si>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</si>
  <si>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</si>
  <si>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</si>
  <si>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</si>
  <si>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</si>
  <si>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</si>
  <si>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</si>
  <si>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</si>
  <si>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</si>
  <si>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</si>
  <si>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</si>
  <si>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</si>
  <si>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</si>
  <si>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</si>
  <si>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</si>
  <si>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</si>
  <si>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</si>
  <si>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</si>
  <si>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</si>
  <si>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</si>
  <si>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</si>
  <si>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</si>
  <si>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</si>
  <si>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</si>
  <si>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</si>
  <si>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</si>
  <si>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</si>
  <si>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</si>
  <si>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</si>
  <si>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</si>
  <si>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</si>
  <si>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</si>
  <si>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</si>
  <si>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</si>
  <si>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</si>
  <si>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</si>
  <si>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</si>
  <si>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</si>
  <si>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</si>
  <si>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</si>
  <si>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</si>
  <si>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</si>
  <si>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</si>
  <si>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</si>
  <si>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</si>
  <si>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</si>
  <si>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</si>
  <si>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</si>
  <si>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</si>
  <si>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</si>
  <si>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</si>
  <si>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</si>
  <si>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</si>
  <si>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</si>
  <si>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</si>
  <si>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</si>
  <si>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</si>
  <si>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</si>
  <si>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</si>
  <si>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</si>
  <si>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</si>
  <si>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</si>
  <si>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</si>
  <si>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</si>
  <si>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</si>
  <si>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</si>
  <si>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</si>
  <si>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</si>
  <si>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</si>
  <si>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</si>
  <si>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</si>
  <si>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</si>
  <si>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</si>
  <si>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</si>
  <si>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</si>
  <si>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</si>
  <si>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</si>
  <si>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</si>
  <si>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</si>
  <si>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</si>
  <si>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</si>
  <si>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</si>
  <si>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</si>
  <si>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</si>
  <si>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</si>
  <si>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</si>
  <si>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</si>
  <si>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</si>
  <si>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</si>
  <si>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</si>
  <si>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</si>
  <si>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</si>
  <si>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</si>
  <si>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</si>
  <si>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</si>
  <si>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</si>
  <si>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</si>
  <si>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</si>
  <si>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</si>
  <si>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</si>
  <si>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</si>
  <si>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</si>
  <si>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</si>
  <si>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</si>
  <si>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</si>
  <si>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</si>
  <si>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</si>
  <si>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</si>
  <si>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</si>
  <si>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</si>
  <si>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</si>
  <si>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</si>
  <si>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</si>
  <si>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</si>
  <si>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</si>
  <si>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</si>
  <si>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</si>
  <si>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</si>
  <si>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</si>
  <si>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</si>
  <si>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</si>
  <si>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</si>
  <si>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</si>
  <si>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</si>
  <si>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</si>
  <si>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</si>
  <si>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</si>
  <si>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</si>
  <si>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</si>
  <si>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</si>
  <si>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</si>
  <si>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</si>
  <si>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</si>
  <si>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</si>
  <si>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</si>
  <si>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</si>
  <si>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</si>
  <si>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</si>
  <si>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</si>
  <si>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</si>
  <si>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</si>
  <si>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</si>
  <si>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</si>
  <si>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</si>
  <si>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</si>
  <si>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</si>
  <si>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</si>
  <si>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</si>
  <si>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</si>
  <si>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</si>
  <si>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</si>
  <si>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</si>
  <si>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</si>
  <si>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</si>
  <si>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</si>
  <si>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</si>
  <si>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</si>
  <si>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</si>
  <si>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</si>
  <si>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</si>
  <si>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</si>
  <si>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</si>
  <si>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</si>
  <si>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</si>
  <si>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</si>
  <si>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</si>
  <si>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</si>
  <si>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</si>
  <si>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</si>
  <si>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</si>
  <si>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</si>
  <si>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</si>
  <si>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</si>
  <si>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</si>
  <si>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</si>
  <si>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</si>
  <si>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</si>
  <si>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</si>
  <si>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</si>
  <si>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</si>
  <si>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</si>
  <si>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</si>
  <si>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</si>
  <si>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</si>
  <si>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</si>
  <si>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</si>
  <si>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</si>
  <si>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</si>
  <si>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</si>
  <si>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</si>
  <si>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</si>
  <si>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</si>
  <si>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</si>
  <si>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</si>
  <si>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</si>
  <si>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</si>
  <si>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</si>
  <si>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</si>
  <si>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</si>
  <si>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</si>
  <si>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</si>
  <si>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</si>
  <si>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</si>
  <si>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</si>
  <si>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</si>
  <si>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</si>
  <si>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</si>
  <si>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</si>
  <si>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</si>
  <si>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</si>
  <si>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</si>
  <si>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</si>
  <si>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</si>
  <si>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</si>
  <si>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</si>
  <si>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</si>
  <si>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</si>
  <si>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</si>
  <si>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</si>
  <si>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</si>
  <si>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</si>
  <si>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</si>
  <si>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</si>
  <si>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</si>
  <si>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</si>
  <si>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</si>
  <si>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</si>
  <si>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</si>
  <si>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</si>
  <si>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</si>
  <si>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</si>
  <si>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</si>
  <si>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</si>
  <si>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</si>
  <si>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</si>
  <si>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</si>
  <si>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</si>
  <si>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</si>
  <si>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</si>
  <si>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</si>
  <si>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</si>
  <si>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</si>
  <si>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</si>
  <si>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</si>
  <si>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</si>
  <si>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</si>
  <si>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</si>
  <si>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</si>
  <si>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</si>
  <si>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</si>
  <si>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</si>
  <si>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</si>
  <si>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</si>
  <si>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</si>
  <si>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</si>
  <si>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</si>
  <si>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</si>
  <si>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</si>
  <si>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</si>
  <si>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</si>
  <si>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</si>
  <si>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</si>
  <si>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</si>
  <si>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</si>
  <si>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</si>
  <si>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</si>
  <si>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</si>
  <si>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</si>
  <si>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</si>
  <si>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</si>
  <si>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</si>
  <si>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</si>
  <si>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</si>
  <si>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</si>
  <si>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</si>
  <si>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</si>
  <si>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</si>
  <si>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</si>
  <si>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</si>
  <si>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</si>
  <si>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</si>
  <si>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</si>
  <si>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</si>
  <si>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</si>
  <si>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</si>
  <si>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</si>
  <si>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</si>
  <si>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</si>
  <si>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</si>
  <si>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</si>
  <si>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</si>
  <si>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</si>
  <si>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</si>
  <si>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</si>
  <si>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</si>
  <si>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</si>
  <si>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</si>
  <si>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</si>
  <si>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</si>
  <si>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</si>
  <si>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</si>
  <si>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</si>
  <si>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</si>
  <si>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</si>
  <si>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</si>
  <si>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</si>
  <si>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</si>
  <si>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</si>
  <si>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</si>
  <si>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</si>
  <si>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</si>
  <si>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</si>
  <si>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</si>
  <si>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</si>
  <si>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</si>
  <si>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</si>
  <si>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</si>
  <si>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</si>
  <si>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</si>
  <si>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</si>
  <si>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</si>
  <si>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</si>
  <si>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</si>
  <si>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</si>
  <si>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</si>
  <si>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</si>
  <si>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</si>
  <si>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</si>
  <si>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</si>
  <si>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</si>
  <si>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</si>
  <si>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</si>
  <si>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</si>
  <si>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</si>
  <si>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</si>
  <si>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</si>
  <si>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</si>
  <si>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</si>
  <si>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</si>
  <si>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</si>
  <si>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</si>
  <si>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</si>
  <si>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</si>
  <si>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</si>
  <si>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</si>
  <si>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</si>
  <si>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</si>
  <si>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</si>
  <si>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</si>
  <si>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</si>
  <si>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</si>
  <si>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</si>
  <si>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</si>
  <si>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</si>
  <si>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</si>
  <si>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</si>
  <si>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</si>
  <si>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</si>
  <si>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</si>
  <si>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</si>
  <si>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</si>
  <si>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</si>
  <si>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</si>
  <si>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</si>
  <si>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</si>
  <si>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</si>
  <si>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</si>
  <si>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</si>
  <si>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</si>
  <si>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</si>
  <si>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</si>
  <si>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</si>
  <si>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</si>
  <si>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</si>
  <si>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</si>
  <si>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</si>
  <si>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</si>
  <si>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</si>
  <si>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</si>
  <si>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</si>
  <si>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</si>
  <si>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</si>
  <si>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</si>
  <si>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</si>
  <si>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</si>
  <si>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</si>
  <si>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</si>
  <si>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</si>
  <si>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</si>
  <si>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</si>
  <si>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</si>
  <si>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</si>
  <si>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</si>
  <si>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</si>
  <si>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</si>
  <si>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</si>
  <si>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</si>
  <si>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</si>
  <si>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</si>
  <si>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</si>
  <si>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</si>
  <si>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</si>
  <si>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</si>
  <si>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</si>
  <si>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</si>
  <si>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</si>
  <si>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</si>
  <si>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</si>
  <si>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</si>
  <si>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</si>
  <si>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</si>
  <si>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</si>
  <si>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</si>
  <si>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</si>
  <si>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</si>
  <si>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</si>
  <si>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</si>
  <si>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</si>
  <si>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</si>
  <si>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</si>
  <si>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</si>
  <si>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</si>
  <si>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</si>
  <si>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</si>
  <si>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</si>
  <si>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</si>
  <si>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</si>
  <si>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</si>
  <si>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</si>
  <si>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</si>
  <si>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</si>
  <si>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</si>
  <si>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</si>
  <si>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</si>
  <si>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</si>
  <si>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</si>
  <si>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</si>
  <si>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</si>
  <si>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</si>
  <si>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</si>
  <si>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</si>
  <si>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</si>
  <si>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</si>
  <si>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</si>
  <si>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</si>
  <si>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</si>
  <si>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</si>
  <si>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</si>
  <si>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</si>
  <si>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</si>
  <si>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</si>
  <si>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</si>
  <si>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</si>
  <si>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</si>
  <si>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</si>
  <si>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</si>
  <si>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</si>
  <si>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</si>
  <si>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</si>
  <si>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</si>
  <si>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</si>
  <si>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</si>
  <si>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</si>
  <si>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</si>
  <si>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</si>
  <si>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</si>
  <si>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</si>
  <si>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</si>
  <si>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</si>
  <si>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</si>
  <si>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</si>
  <si>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</si>
  <si>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</si>
  <si>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</si>
  <si>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</si>
  <si>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</si>
  <si>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</si>
  <si>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</si>
  <si>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</si>
  <si>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</si>
  <si>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</si>
  <si>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</si>
  <si>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</si>
  <si>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</si>
  <si>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</si>
  <si>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</si>
  <si>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</si>
  <si>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</si>
  <si>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</si>
  <si>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</si>
  <si>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</si>
  <si>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</si>
  <si>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</si>
  <si>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</si>
  <si>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</si>
  <si>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</si>
  <si>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</si>
  <si>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</si>
  <si>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</si>
  <si>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</si>
  <si>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</si>
  <si>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</si>
  <si>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</si>
  <si>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</si>
  <si>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</si>
  <si>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</si>
  <si>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</si>
  <si>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</si>
  <si>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</si>
  <si>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</si>
  <si>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</si>
  <si>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</si>
  <si>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</si>
  <si>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</si>
  <si>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</si>
  <si>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</si>
  <si>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</si>
  <si>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</si>
  <si>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</si>
  <si>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</si>
  <si>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</si>
  <si>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</si>
  <si>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</si>
  <si>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</si>
  <si>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</si>
  <si>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</si>
  <si>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</si>
  <si>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</si>
  <si>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</si>
  <si>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</si>
  <si>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</si>
  <si>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</si>
  <si>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</si>
  <si>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</si>
  <si>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</si>
  <si>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</si>
  <si>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</si>
  <si>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</si>
  <si>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</si>
  <si>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</si>
  <si>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</si>
  <si>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</si>
  <si>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</si>
  <si>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</si>
  <si>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</si>
  <si>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</si>
  <si>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</si>
  <si>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</si>
  <si>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</si>
  <si>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</si>
  <si>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</si>
  <si>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</si>
  <si>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</si>
  <si>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</si>
  <si>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</si>
  <si>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</si>
  <si>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</si>
  <si>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</si>
  <si>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</si>
  <si>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</si>
  <si>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</si>
  <si>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</si>
  <si>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</si>
  <si>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</si>
  <si>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</si>
  <si>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</si>
  <si>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</si>
  <si>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</si>
  <si>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</si>
  <si>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</si>
  <si>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</si>
  <si>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</si>
  <si>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</si>
  <si>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</si>
  <si>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</si>
  <si>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</si>
  <si>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</si>
  <si>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</si>
  <si>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</si>
  <si>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</si>
  <si>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</si>
  <si>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</si>
  <si>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</si>
  <si>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</si>
  <si>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</si>
  <si>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</si>
  <si>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</si>
  <si>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</si>
  <si>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</si>
  <si>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</si>
  <si>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</si>
  <si>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</si>
  <si>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</si>
  <si>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</si>
  <si>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</si>
  <si>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</si>
  <si>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</si>
  <si>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</si>
  <si>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</si>
  <si>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</si>
  <si>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</si>
  <si>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</si>
  <si>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</si>
  <si>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</si>
  <si>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</si>
  <si>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</si>
  <si>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</si>
  <si>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</si>
  <si>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</si>
  <si>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</si>
  <si>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</si>
  <si>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</si>
  <si>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</si>
  <si>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</si>
  <si>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</si>
  <si>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</si>
  <si>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</si>
  <si>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</si>
  <si>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</si>
  <si>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</si>
  <si>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</si>
  <si>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</si>
  <si>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</si>
  <si>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</si>
  <si>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</si>
  <si>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</si>
  <si>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</si>
  <si>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</si>
  <si>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</si>
  <si>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</si>
  <si>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</si>
  <si>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</si>
  <si>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</si>
  <si>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</si>
  <si>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</si>
  <si>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</si>
  <si>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</si>
  <si>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</si>
  <si>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</si>
  <si>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</si>
  <si>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</si>
  <si>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</si>
  <si>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</si>
  <si>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</si>
  <si>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</si>
  <si>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</si>
  <si>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</si>
  <si>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</si>
  <si>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</si>
  <si>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</si>
  <si>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</si>
  <si>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</si>
  <si>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</si>
  <si>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</si>
  <si>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</si>
  <si>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</si>
  <si>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</si>
  <si>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</si>
  <si>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</si>
  <si>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</si>
  <si>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</si>
  <si>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</si>
  <si>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</si>
  <si>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</si>
  <si>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</si>
  <si>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</si>
  <si>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</si>
  <si>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</si>
  <si>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</si>
  <si>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</si>
  <si>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</si>
  <si>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</si>
  <si>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</si>
  <si>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</si>
  <si>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</si>
  <si>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</si>
  <si>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</si>
  <si>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</si>
  <si>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</si>
  <si>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</si>
  <si>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</si>
  <si>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</si>
  <si>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</si>
  <si>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</si>
  <si>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</si>
  <si>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</si>
  <si>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</si>
  <si>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</si>
  <si>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</si>
  <si>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</si>
  <si>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</si>
  <si>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</si>
  <si>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</si>
  <si>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</si>
  <si>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</si>
  <si>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</si>
  <si>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</si>
  <si>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</si>
  <si>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</si>
  <si>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</si>
  <si>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</si>
  <si>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</si>
  <si>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</si>
  <si>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</si>
  <si>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</si>
  <si>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</si>
  <si>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</si>
  <si>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</si>
  <si>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</si>
  <si>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</si>
  <si>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</si>
  <si>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</si>
  <si>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</si>
  <si>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</si>
  <si>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</si>
  <si>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</si>
  <si>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</si>
  <si>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</si>
  <si>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</si>
  <si>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</si>
  <si>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</si>
  <si>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</si>
  <si>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</si>
  <si>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</si>
  <si>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</si>
  <si>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</si>
  <si>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</si>
  <si>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</si>
  <si>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</si>
  <si>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</si>
  <si>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</si>
  <si>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</si>
  <si>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</si>
  <si>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</si>
  <si>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</si>
  <si>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</si>
  <si>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</si>
  <si>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</si>
  <si>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</si>
  <si>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</si>
  <si>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</si>
  <si>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</si>
  <si>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</si>
  <si>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</si>
  <si>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</si>
  <si>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</si>
  <si>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</si>
  <si>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</si>
  <si>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</si>
  <si>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</si>
  <si>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</si>
  <si>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</si>
  <si>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</si>
  <si>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</si>
  <si>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</si>
  <si>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</si>
  <si>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</si>
  <si>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</si>
  <si>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</si>
  <si>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</si>
  <si>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</si>
  <si>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</si>
  <si>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</si>
  <si>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</si>
  <si>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</si>
  <si>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</si>
  <si>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</si>
  <si>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</si>
  <si>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</si>
  <si>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</si>
  <si>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</si>
  <si>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</si>
  <si>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</si>
  <si>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</si>
  <si>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</si>
  <si>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</si>
  <si>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</si>
  <si>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</si>
  <si>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</si>
  <si>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</si>
  <si>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</si>
  <si>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</si>
  <si>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</si>
  <si>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</si>
  <si>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</si>
  <si>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</si>
  <si>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</si>
  <si>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</si>
  <si>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</si>
  <si>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</si>
  <si>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</si>
  <si>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</si>
  <si>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</si>
  <si>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</si>
  <si>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</si>
  <si>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</si>
  <si>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</si>
  <si>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</si>
  <si>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</si>
  <si>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</si>
  <si>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</si>
  <si>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</si>
  <si>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</si>
  <si>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</si>
  <si>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</si>
  <si>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</si>
  <si>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</si>
  <si>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</si>
  <si>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</si>
  <si>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</si>
  <si>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</si>
  <si>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</si>
  <si>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</si>
  <si>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</si>
  <si>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</si>
  <si>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</si>
  <si>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</si>
  <si>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</si>
  <si>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</si>
  <si>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</si>
  <si>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</si>
  <si>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</si>
  <si>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</si>
  <si>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</si>
  <si>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</si>
  <si>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</si>
  <si>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</si>
  <si>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</si>
  <si>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</si>
  <si>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</si>
  <si>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</si>
  <si>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</si>
  <si>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</si>
  <si>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</si>
  <si>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</si>
  <si>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</si>
  <si>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</si>
  <si>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</si>
  <si>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</si>
  <si>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</si>
  <si>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</si>
  <si>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</si>
  <si>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</si>
  <si>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</si>
  <si>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</si>
  <si>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</si>
  <si>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</si>
  <si>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</si>
  <si>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</si>
  <si>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</si>
  <si>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</si>
  <si>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</si>
  <si>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</si>
  <si>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</si>
  <si>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</si>
  <si>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</si>
  <si>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</si>
  <si>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</si>
  <si>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</si>
  <si>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</si>
  <si>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</si>
  <si>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</si>
  <si>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</si>
  <si>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</si>
  <si>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</si>
  <si>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</si>
  <si>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</si>
  <si>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</si>
  <si>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</si>
  <si>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</si>
  <si>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</si>
  <si>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</si>
  <si>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</si>
  <si>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</si>
  <si>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</si>
  <si>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</si>
  <si>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</si>
  <si>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</si>
  <si>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</si>
  <si>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</si>
  <si>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</si>
  <si>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</si>
  <si>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</si>
  <si>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</si>
  <si>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</si>
  <si>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</si>
  <si>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</si>
  <si>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</si>
  <si>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</si>
  <si>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</si>
  <si>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</si>
  <si>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</si>
  <si>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</si>
  <si>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</si>
  <si>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</si>
  <si>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</si>
  <si>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</si>
  <si>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</si>
  <si>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</si>
  <si>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</si>
  <si>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</si>
  <si>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</si>
  <si>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</si>
  <si>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</si>
  <si>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</si>
  <si>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</si>
  <si>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</si>
  <si>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</si>
  <si>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</si>
  <si>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</si>
  <si>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</si>
  <si>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</si>
  <si>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</si>
  <si>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</si>
  <si>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</si>
  <si>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</si>
  <si>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</si>
  <si>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</si>
  <si>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</si>
  <si>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</si>
  <si>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</si>
  <si>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</si>
  <si>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</si>
  <si>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</si>
  <si>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</si>
  <si>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</si>
  <si>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</si>
  <si>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</si>
  <si>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</si>
  <si>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</si>
  <si>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</si>
  <si>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</si>
  <si>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</si>
  <si>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</si>
  <si>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</si>
  <si>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</si>
  <si>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</si>
  <si>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</si>
  <si>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</si>
  <si>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</si>
  <si>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</si>
  <si>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</si>
  <si>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</si>
  <si>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</si>
  <si>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</si>
  <si>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</si>
  <si>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</si>
  <si>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</si>
  <si>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</si>
  <si>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</si>
  <si>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</si>
  <si>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</si>
  <si>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</si>
  <si>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</si>
  <si>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</si>
  <si>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</si>
  <si>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</si>
  <si>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</si>
  <si>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</si>
  <si>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</si>
  <si>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</si>
  <si>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</si>
  <si>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</si>
  <si>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</si>
  <si>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</si>
  <si>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</si>
  <si>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</si>
  <si>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</si>
  <si>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</si>
  <si>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</si>
  <si>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</si>
  <si>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</si>
  <si>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</si>
  <si>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</si>
  <si>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</si>
  <si>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</si>
  <si>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</si>
  <si>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</si>
  <si>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</si>
  <si>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</si>
  <si>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</si>
  <si>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</si>
  <si>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</si>
  <si>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</si>
  <si>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</si>
  <si>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</si>
  <si>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</si>
  <si>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</si>
  <si>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</si>
  <si>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</si>
  <si>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</si>
  <si>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</si>
  <si>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</si>
  <si>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</si>
  <si>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</si>
  <si>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</si>
  <si>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</si>
  <si>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</si>
  <si>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</si>
  <si>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</si>
  <si>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</si>
  <si>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</si>
  <si>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</si>
  <si>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</si>
  <si>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</si>
  <si>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</si>
  <si>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</si>
  <si>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</si>
  <si>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</si>
  <si>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</si>
  <si>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</si>
  <si>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</si>
  <si>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</si>
  <si>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</si>
  <si>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</si>
  <si>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</si>
  <si>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</si>
  <si>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</si>
  <si>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</si>
  <si>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</si>
  <si>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</si>
  <si>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</si>
  <si>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</si>
  <si>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</si>
  <si>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</si>
  <si>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</si>
  <si>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</si>
  <si>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</si>
  <si>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</si>
  <si>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</si>
  <si>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</si>
  <si>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</si>
  <si>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</si>
  <si>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</si>
  <si>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</si>
  <si>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</si>
  <si>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</si>
  <si>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</si>
  <si>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</si>
  <si>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</si>
  <si>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</si>
  <si>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</si>
  <si>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</si>
  <si>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</si>
  <si>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</si>
  <si>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</si>
  <si>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</si>
  <si>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</si>
  <si>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</si>
  <si>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</si>
  <si>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</si>
  <si>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</si>
  <si>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</si>
  <si>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</si>
  <si>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</si>
  <si>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</si>
  <si>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</si>
  <si>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</si>
  <si>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</si>
  <si>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</si>
  <si>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</si>
  <si>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</si>
  <si>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</si>
  <si>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</si>
  <si>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</si>
  <si>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</si>
  <si>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</si>
  <si>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</si>
  <si>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</si>
  <si>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</si>
  <si>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</si>
  <si>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</si>
  <si>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</si>
  <si>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</si>
  <si>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</si>
  <si>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</si>
  <si>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</si>
  <si>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</si>
  <si>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</si>
  <si>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</si>
  <si>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</si>
  <si>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</si>
  <si>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</si>
  <si>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</si>
  <si>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</si>
  <si>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</si>
  <si>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</si>
  <si>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</si>
  <si>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</si>
  <si>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</si>
  <si>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</si>
  <si>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</si>
  <si>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</si>
  <si>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</si>
  <si>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</si>
  <si>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</si>
  <si>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</si>
  <si>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</si>
  <si>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</si>
  <si>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</si>
  <si>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</si>
  <si>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</si>
  <si>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</si>
  <si>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</si>
  <si>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</si>
  <si>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</si>
  <si>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</si>
  <si>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</si>
  <si>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</si>
  <si>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</si>
  <si>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</si>
  <si>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</si>
  <si>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</si>
  <si>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</si>
  <si>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</si>
  <si>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</si>
  <si>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</si>
  <si>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</si>
  <si>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</si>
  <si>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</si>
  <si>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</si>
  <si>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</si>
  <si>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</si>
  <si>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</si>
  <si>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</si>
  <si>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</si>
  <si>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</si>
  <si>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</si>
  <si>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</si>
  <si>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</si>
  <si>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</si>
  <si>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</si>
  <si>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</si>
  <si>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</si>
  <si>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</si>
  <si>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</si>
  <si>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</si>
  <si>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</si>
  <si>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</si>
  <si>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</si>
  <si>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</si>
  <si>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</si>
  <si>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</si>
  <si>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</si>
  <si>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</si>
  <si>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</si>
  <si>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</si>
  <si>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</si>
  <si>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</si>
  <si>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</si>
  <si>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</si>
  <si>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</si>
  <si>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</si>
  <si>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</si>
  <si>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</si>
  <si>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</si>
  <si>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</si>
  <si>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</si>
  <si>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</si>
  <si>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</si>
  <si>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</si>
  <si>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</si>
  <si>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</si>
  <si>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</si>
  <si>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</si>
  <si>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</si>
  <si>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</si>
  <si>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</si>
  <si>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</si>
  <si>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</si>
  <si>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</si>
  <si>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</si>
  <si>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</si>
  <si>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</si>
  <si>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</si>
  <si>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</si>
  <si>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</si>
  <si>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</si>
  <si>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</si>
  <si>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</si>
  <si>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</si>
  <si>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</si>
  <si>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</si>
  <si>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</si>
  <si>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</si>
  <si>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</si>
  <si>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</si>
  <si>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</si>
  <si>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</si>
  <si>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</si>
  <si>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</si>
  <si>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</si>
  <si>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</si>
  <si>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</si>
  <si>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</si>
  <si>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</si>
  <si>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</si>
  <si>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</si>
  <si>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</si>
  <si>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</si>
  <si>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</si>
  <si>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</si>
  <si>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</si>
  <si>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</si>
  <si>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</si>
  <si>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</si>
  <si>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</si>
  <si>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</si>
  <si>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</si>
  <si>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</si>
  <si>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</si>
  <si>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</si>
  <si>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</si>
  <si>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</si>
  <si>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</si>
  <si>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</si>
  <si>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</si>
  <si>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</si>
  <si>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</si>
  <si>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</si>
  <si>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</si>
  <si>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</si>
  <si>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</si>
  <si>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</si>
  <si>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</si>
  <si>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</si>
  <si>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</si>
  <si>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</si>
  <si>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</si>
  <si>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</si>
  <si>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</si>
  <si>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</si>
  <si>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</si>
  <si>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</si>
  <si>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</si>
  <si>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</si>
  <si>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</si>
  <si>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</si>
  <si>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</si>
  <si>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</si>
  <si>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</si>
  <si>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</si>
  <si>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</si>
  <si>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</si>
  <si>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</si>
  <si>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</si>
  <si>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</si>
  <si>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</si>
  <si>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</si>
  <si>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</si>
  <si>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</si>
  <si>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</si>
  <si>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</si>
  <si>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</si>
  <si>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</si>
  <si>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</si>
  <si>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</si>
  <si>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</si>
  <si>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</si>
  <si>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</si>
  <si>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</si>
  <si>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</si>
  <si>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</si>
  <si>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</si>
  <si>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</si>
  <si>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</si>
  <si>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</si>
  <si>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</si>
  <si>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</si>
  <si>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</si>
  <si>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</si>
  <si>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</si>
  <si>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</si>
  <si>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</si>
  <si>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</si>
  <si>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</si>
  <si>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</si>
  <si>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</si>
  <si>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</si>
  <si>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</si>
  <si>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</si>
  <si>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</si>
  <si>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</si>
  <si>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</si>
  <si>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</si>
  <si>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</si>
  <si>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</si>
  <si>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</si>
  <si>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</si>
  <si>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</si>
  <si>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</si>
  <si>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</si>
  <si>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</si>
  <si>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</si>
  <si>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</si>
  <si>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</si>
  <si>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</si>
  <si>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</si>
  <si>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</si>
  <si>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</si>
  <si>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</si>
  <si>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</si>
  <si>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</si>
  <si>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</si>
  <si>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</si>
  <si>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</si>
  <si>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</si>
  <si>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</si>
  <si>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</si>
  <si>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</si>
  <si>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</si>
  <si>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</si>
  <si>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</si>
  <si>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</si>
  <si>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</si>
  <si>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</si>
  <si>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</si>
  <si>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</si>
  <si>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</si>
  <si>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</si>
  <si>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</si>
  <si>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</si>
  <si>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</si>
  <si>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</si>
  <si>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</si>
  <si>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</si>
  <si>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</si>
  <si>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</si>
  <si>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</si>
  <si>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</si>
  <si>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</si>
  <si>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</si>
  <si>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</si>
  <si>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</si>
  <si>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</si>
  <si>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</si>
  <si>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</si>
  <si>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</si>
  <si>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</si>
  <si>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</si>
  <si>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</si>
  <si>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</si>
  <si>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</si>
  <si>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</si>
  <si>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</si>
  <si>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</si>
  <si>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</si>
  <si>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</si>
  <si>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</si>
  <si>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</si>
  <si>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</si>
  <si>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</si>
  <si>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</si>
  <si>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</si>
  <si>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</si>
  <si>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</si>
  <si>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</si>
  <si>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</si>
  <si>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</si>
  <si>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</si>
  <si>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</si>
  <si>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</si>
  <si>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</si>
  <si>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</si>
  <si>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</si>
  <si>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</si>
  <si>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</si>
  <si>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</si>
  <si>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</si>
  <si>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</si>
  <si>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</si>
  <si>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</si>
  <si>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</si>
  <si>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</si>
  <si>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</si>
  <si>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</si>
  <si>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</si>
  <si>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</si>
  <si>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</si>
  <si>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</si>
  <si>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</si>
  <si>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</si>
  <si>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</si>
  <si>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</si>
  <si>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</si>
  <si>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</si>
  <si>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</si>
  <si>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</si>
  <si>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</si>
  <si>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</si>
  <si>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</si>
  <si>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</si>
  <si>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</si>
  <si>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</si>
  <si>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</si>
  <si>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</si>
  <si>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</si>
  <si>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</si>
  <si>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</si>
  <si>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</si>
  <si>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</si>
  <si>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</si>
  <si>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</si>
  <si>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</si>
  <si>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</si>
  <si>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</si>
  <si>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</si>
  <si>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</si>
  <si>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</si>
  <si>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</si>
  <si>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</si>
  <si>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</si>
  <si>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</si>
  <si>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</si>
  <si>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</si>
  <si>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</si>
  <si>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</si>
  <si>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</si>
  <si>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</si>
  <si>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</si>
  <si>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</si>
  <si>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</si>
  <si>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</si>
  <si>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</si>
  <si>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</si>
  <si>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</si>
  <si>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</si>
  <si>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</si>
  <si>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</si>
  <si>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</si>
  <si>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</si>
  <si>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</si>
  <si>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</si>
  <si>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</si>
  <si>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</si>
  <si>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</si>
  <si>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</si>
  <si>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</si>
  <si>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</si>
  <si>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</si>
  <si>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</si>
  <si>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</si>
  <si>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</si>
  <si>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</si>
  <si>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</si>
  <si>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</si>
  <si>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</si>
  <si>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</si>
  <si>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</si>
  <si>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</si>
  <si>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</si>
  <si>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</si>
  <si>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</si>
  <si>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</si>
  <si>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</si>
  <si>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</si>
  <si>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</si>
  <si>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</si>
  <si>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</si>
  <si>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</si>
  <si>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</si>
  <si>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</si>
  <si>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</si>
  <si>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</si>
  <si>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</si>
  <si>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</si>
  <si>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</si>
  <si>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</si>
  <si>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</si>
  <si>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</si>
  <si>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</si>
  <si>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</si>
  <si>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</si>
  <si>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</si>
  <si>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</si>
  <si>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</si>
  <si>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</si>
  <si>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</si>
  <si>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</si>
  <si>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</si>
  <si>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</si>
  <si>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</si>
  <si>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</si>
  <si>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</si>
  <si>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</si>
  <si>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</si>
  <si>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</si>
  <si>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</si>
  <si>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</si>
  <si>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</si>
  <si>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</si>
  <si>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</si>
  <si>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</si>
  <si>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</si>
  <si>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</si>
  <si>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</si>
  <si>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</si>
  <si>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</si>
  <si>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</si>
  <si>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</si>
  <si>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</si>
  <si>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</si>
  <si>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</si>
  <si>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</si>
  <si>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</si>
  <si>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</si>
  <si>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</si>
  <si>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</si>
  <si>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</si>
  <si>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</si>
  <si>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</si>
  <si>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</si>
  <si>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</si>
  <si>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</si>
  <si>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</si>
  <si>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</si>
  <si>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</si>
  <si>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</si>
  <si>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</si>
  <si>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</si>
  <si>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</si>
  <si>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</si>
  <si>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</si>
  <si>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</si>
  <si>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</si>
  <si>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</si>
  <si>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</si>
  <si>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</si>
  <si>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</si>
  <si>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</si>
  <si>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</si>
  <si>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</si>
  <si>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</si>
  <si>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</si>
  <si>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</si>
  <si>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</si>
  <si>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</si>
  <si>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</si>
  <si>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</si>
  <si>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</si>
  <si>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</si>
  <si>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</si>
  <si>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</si>
  <si>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</si>
  <si>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</si>
  <si>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</si>
  <si>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</si>
  <si>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</si>
  <si>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</si>
  <si>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</si>
  <si>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</si>
  <si>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</si>
  <si>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</si>
  <si>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</si>
  <si>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</si>
  <si>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</si>
  <si>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</si>
  <si>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</si>
  <si>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</si>
  <si>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</si>
  <si>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</si>
  <si>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</si>
  <si>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</si>
  <si>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</si>
  <si>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</si>
  <si>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</si>
  <si>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</si>
  <si>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</si>
  <si>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</si>
  <si>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</si>
  <si>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</si>
  <si>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</si>
  <si>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</si>
  <si>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</si>
  <si>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</si>
  <si>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</si>
  <si>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</si>
  <si>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</si>
  <si>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</si>
  <si>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</si>
  <si>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</si>
  <si>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</si>
  <si>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</si>
  <si>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</si>
  <si>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</si>
  <si>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</si>
  <si>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</si>
  <si>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</si>
  <si>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</si>
  <si>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</si>
  <si>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</si>
  <si>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</si>
  <si>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</si>
  <si>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</si>
  <si>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</si>
  <si>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</si>
  <si>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</si>
  <si>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</si>
  <si>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</si>
  <si>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</si>
  <si>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</si>
  <si>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</si>
  <si>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</si>
  <si>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</si>
  <si>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</si>
  <si>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</si>
  <si>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</si>
  <si>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</si>
  <si>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</si>
  <si>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</si>
  <si>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</si>
  <si>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</si>
  <si>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</si>
  <si>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</si>
  <si>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</si>
  <si>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</si>
  <si>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</si>
  <si>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</si>
  <si>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</si>
  <si>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</si>
  <si>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</si>
  <si>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</si>
  <si>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</si>
  <si>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</si>
  <si>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</si>
  <si>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</si>
  <si>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</si>
  <si>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</si>
  <si>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</si>
  <si>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</si>
  <si>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</si>
  <si>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</si>
  <si>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</si>
  <si>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</si>
  <si>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</si>
  <si>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</si>
  <si>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</si>
  <si>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</si>
  <si>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</si>
  <si>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</si>
  <si>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</si>
  <si>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</si>
  <si>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</si>
  <si>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</si>
  <si>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</si>
  <si>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</si>
  <si>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</si>
  <si>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</si>
  <si>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</si>
  <si>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</si>
  <si>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</si>
  <si>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</si>
  <si>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</si>
  <si>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</si>
  <si>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</si>
  <si>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</si>
  <si>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</si>
  <si>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</si>
  <si>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</si>
  <si>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</si>
  <si>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</si>
  <si>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</si>
  <si>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</si>
  <si>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</si>
  <si>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</si>
  <si>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</si>
  <si>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</si>
  <si>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</si>
  <si>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</si>
  <si>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</si>
  <si>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</si>
  <si>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</si>
  <si>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</si>
  <si>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</si>
  <si>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</si>
  <si>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</si>
  <si>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</si>
  <si>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</si>
  <si>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</si>
  <si>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</si>
  <si>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</si>
  <si>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</si>
  <si>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</si>
  <si>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</si>
  <si>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</si>
  <si>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</si>
  <si>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</si>
  <si>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</si>
  <si>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</si>
  <si>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</si>
  <si>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</si>
  <si>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</si>
  <si>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</si>
  <si>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</si>
  <si>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</si>
  <si>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</si>
  <si>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</si>
  <si>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</si>
  <si>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</si>
  <si>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</si>
  <si>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</si>
  <si>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</si>
  <si>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</si>
  <si>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</si>
  <si>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</si>
  <si>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</si>
  <si>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</si>
  <si>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</si>
  <si>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</si>
  <si>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</si>
  <si>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</si>
  <si>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</si>
  <si>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</si>
  <si>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</si>
  <si>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</si>
  <si>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</si>
  <si>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</si>
  <si>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</si>
  <si>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</si>
  <si>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</si>
  <si>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</si>
  <si>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</si>
  <si>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</si>
  <si>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</si>
  <si>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</si>
  <si>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</si>
  <si>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</si>
  <si>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</si>
  <si>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</si>
  <si>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</si>
  <si>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</si>
  <si>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</si>
  <si>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</si>
  <si>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</si>
  <si>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</si>
  <si>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</si>
  <si>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</si>
  <si>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</si>
  <si>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</si>
  <si>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</si>
  <si>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</si>
  <si>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</si>
  <si>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</si>
  <si>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</si>
  <si>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</si>
  <si>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</si>
  <si>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</si>
  <si>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</si>
  <si>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</si>
  <si>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</si>
  <si>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</si>
  <si>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</si>
  <si>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</si>
  <si>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</si>
  <si>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</si>
  <si>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</si>
  <si>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</si>
  <si>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</si>
  <si>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</si>
  <si>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</si>
  <si>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</si>
  <si>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</si>
  <si>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</si>
  <si>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</si>
  <si>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</si>
  <si>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</si>
  <si>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</si>
  <si>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</si>
  <si>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</si>
  <si>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</si>
  <si>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</si>
  <si>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</si>
  <si>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</si>
  <si>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</si>
  <si>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</si>
  <si>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</si>
  <si>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</si>
  <si>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</si>
  <si>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</si>
  <si>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</si>
  <si>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</si>
  <si>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</si>
  <si>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</si>
  <si>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</si>
  <si>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</si>
  <si>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</si>
  <si>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</si>
  <si>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</si>
  <si>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</si>
  <si>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</si>
  <si>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</si>
  <si>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</si>
  <si>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</si>
  <si>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</si>
  <si>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</si>
  <si>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</si>
  <si>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</si>
  <si>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</si>
  <si>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</si>
  <si>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</si>
  <si>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</si>
  <si>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</si>
  <si>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</si>
  <si>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</si>
  <si>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</si>
  <si>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</si>
  <si>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</si>
  <si>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</si>
  <si>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</si>
  <si>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</si>
  <si>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</si>
  <si>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</si>
  <si>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</si>
  <si>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</si>
  <si>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</si>
  <si>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</si>
  <si>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</si>
  <si>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</si>
  <si>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</si>
  <si>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</si>
  <si>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</si>
  <si>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</si>
  <si>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</si>
  <si>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</si>
  <si>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</si>
  <si>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</si>
  <si>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</si>
  <si>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</si>
  <si>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</si>
  <si>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</si>
  <si>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</si>
  <si>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</si>
  <si>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</si>
  <si>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</si>
  <si>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</si>
  <si>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</si>
  <si>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</si>
  <si>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</si>
  <si>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</si>
  <si>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</si>
  <si>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</si>
  <si>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</si>
  <si>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</si>
  <si>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</si>
  <si>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</si>
  <si>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</si>
  <si>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</si>
  <si>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</si>
  <si>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</si>
  <si>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</si>
  <si>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</si>
  <si>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</si>
  <si>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</si>
  <si>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</si>
  <si>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</si>
  <si>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</si>
  <si>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</si>
  <si>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</si>
  <si>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</si>
  <si>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</si>
  <si>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</si>
  <si>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</si>
  <si>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</si>
  <si>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</si>
  <si>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</si>
  <si>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</si>
  <si>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</si>
  <si>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</si>
  <si>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</si>
  <si>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</si>
  <si>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</si>
  <si>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</si>
  <si>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</si>
  <si>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</si>
  <si>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</si>
  <si>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</si>
  <si>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</si>
  <si>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</si>
  <si>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</si>
  <si>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</si>
  <si>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</si>
  <si>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</si>
  <si>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</si>
  <si>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</si>
  <si>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</si>
  <si>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</si>
  <si>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</si>
  <si>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</si>
  <si>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</si>
  <si>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</si>
  <si>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</si>
  <si>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</si>
  <si>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</si>
  <si>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</si>
  <si>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</si>
  <si>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</si>
  <si>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</si>
  <si>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</si>
  <si>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</si>
  <si>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</si>
  <si>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</si>
  <si>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</si>
  <si>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</si>
  <si>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</si>
  <si>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</si>
  <si>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</si>
  <si>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</si>
  <si>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</si>
  <si>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</si>
  <si>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</si>
  <si>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</si>
  <si>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</si>
  <si>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</si>
  <si>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</si>
  <si>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</si>
  <si>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</si>
  <si>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</si>
  <si>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</si>
  <si>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</si>
  <si>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</si>
  <si>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</si>
  <si>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</si>
  <si>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</si>
  <si>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</si>
  <si>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</si>
  <si>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</si>
  <si>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</si>
  <si>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</si>
  <si>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</si>
  <si>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</si>
  <si>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</si>
  <si>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</si>
  <si>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</si>
  <si>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</si>
  <si>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</si>
  <si>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</si>
  <si>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</si>
  <si>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</si>
  <si>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</si>
  <si>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</si>
  <si>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</si>
  <si>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</si>
  <si>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</si>
  <si>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</si>
  <si>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</si>
  <si>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</si>
  <si>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</si>
  <si>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</si>
  <si>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</si>
  <si>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</si>
  <si>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</si>
  <si>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</si>
  <si>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</si>
  <si>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</si>
  <si>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</si>
  <si>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</si>
  <si>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</si>
  <si>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</si>
  <si>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</si>
  <si>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</si>
  <si>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</si>
  <si>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</si>
  <si>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</si>
  <si>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</si>
  <si>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</si>
  <si>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</si>
  <si>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</si>
  <si>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</si>
  <si>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</si>
  <si>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</si>
  <si>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</si>
  <si>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</si>
  <si>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</si>
  <si>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</si>
  <si>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</si>
  <si>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</si>
  <si>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</si>
  <si>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</si>
  <si>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</si>
  <si>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</si>
  <si>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</si>
  <si>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</si>
  <si>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</si>
  <si>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</si>
  <si>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</si>
  <si>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</si>
  <si>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</si>
  <si>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</si>
  <si>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</si>
  <si>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</si>
  <si>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</si>
  <si>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</si>
  <si>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</si>
  <si>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</si>
  <si>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</si>
  <si>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</si>
  <si>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</si>
  <si>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</si>
  <si>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</si>
  <si>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</si>
  <si>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</si>
  <si>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</si>
  <si>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</si>
  <si>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</si>
  <si>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</si>
  <si>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</si>
  <si>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</si>
  <si>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</si>
  <si>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</si>
  <si>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</si>
  <si>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</si>
  <si>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</si>
  <si>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</si>
  <si>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</si>
  <si>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</si>
  <si>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</si>
  <si>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</si>
  <si>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</si>
  <si>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</si>
  <si>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</si>
  <si>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</si>
  <si>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</si>
  <si>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</si>
  <si>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</si>
  <si>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</si>
  <si>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</si>
  <si>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</si>
  <si>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</si>
  <si>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</si>
  <si>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</si>
  <si>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</si>
  <si>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</si>
  <si>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</si>
  <si>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</si>
  <si>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</si>
  <si>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</si>
  <si>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</si>
  <si>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</si>
  <si>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</si>
  <si>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</si>
  <si>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</si>
  <si>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</si>
  <si>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</si>
  <si>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</si>
  <si>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</si>
  <si>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</si>
  <si>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</si>
  <si>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</si>
  <si>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</si>
  <si>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</si>
  <si>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</si>
  <si>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</si>
  <si>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</si>
  <si>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</si>
  <si>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</si>
  <si>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</si>
  <si>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</si>
  <si>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</si>
  <si>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</si>
  <si>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</si>
  <si>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</si>
  <si>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</si>
  <si>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</si>
  <si>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</si>
  <si>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</si>
  <si>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</si>
  <si>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</si>
  <si>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</si>
  <si>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</si>
  <si>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</si>
  <si>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</si>
  <si>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</si>
  <si>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</si>
  <si>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</si>
  <si>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</si>
  <si>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</si>
  <si>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</si>
  <si>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</si>
  <si>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</si>
  <si>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</si>
  <si>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</si>
  <si>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</si>
  <si>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</si>
  <si>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</si>
  <si>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</si>
  <si>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</si>
  <si>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</si>
  <si>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</si>
  <si>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</si>
  <si>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</si>
  <si>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</si>
  <si>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</si>
  <si>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</si>
  <si>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</si>
  <si>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</si>
  <si>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</si>
  <si>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</si>
  <si>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</si>
  <si>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</si>
  <si>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</si>
  <si>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</si>
  <si>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</si>
  <si>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</si>
  <si>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</si>
  <si>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</si>
  <si>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</si>
  <si>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</si>
  <si>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</si>
  <si>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</si>
  <si>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</si>
  <si>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</si>
  <si>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</si>
  <si>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</si>
  <si>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</si>
  <si>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</si>
  <si>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</si>
  <si>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</si>
  <si>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</si>
  <si>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</si>
  <si>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</si>
  <si>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</si>
  <si>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</si>
  <si>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</si>
  <si>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</si>
  <si>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</si>
  <si>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</si>
  <si>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</si>
  <si>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</si>
  <si>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</si>
  <si>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</si>
  <si>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</si>
  <si>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</si>
  <si>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</si>
  <si>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</si>
  <si>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</si>
  <si>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</si>
  <si>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</si>
  <si>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</si>
  <si>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</si>
  <si>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</si>
  <si>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</si>
  <si>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</si>
  <si>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</si>
  <si>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</si>
  <si>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</si>
  <si>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</si>
  <si>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</si>
  <si>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</si>
  <si>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</si>
  <si>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</si>
  <si>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</si>
  <si>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</si>
  <si>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</si>
  <si>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</si>
  <si>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</si>
  <si>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</si>
  <si>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</si>
  <si>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</si>
  <si>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</si>
  <si>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</si>
  <si>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</si>
  <si>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</si>
  <si>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</si>
  <si>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</si>
  <si>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</si>
  <si>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</si>
  <si>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</si>
  <si>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</si>
  <si>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</si>
  <si>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</si>
  <si>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</si>
  <si>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</si>
  <si>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</si>
  <si>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</si>
  <si>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</si>
  <si>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</si>
  <si>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</si>
  <si>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</si>
  <si>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</si>
  <si>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</si>
  <si>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</si>
  <si>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</si>
  <si>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</si>
  <si>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</si>
  <si>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</si>
  <si>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</si>
  <si>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</si>
  <si>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</si>
  <si>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</si>
  <si>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</si>
  <si>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</si>
  <si>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</si>
  <si>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</si>
  <si>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</si>
  <si>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</si>
  <si>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</si>
  <si>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</si>
  <si>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</si>
  <si>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</si>
  <si>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</si>
  <si>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</si>
  <si>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</si>
  <si>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</si>
  <si>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</si>
  <si>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</si>
  <si>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</si>
  <si>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</si>
  <si>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</si>
  <si>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</si>
  <si>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</si>
  <si>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</si>
  <si>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</si>
  <si>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</si>
  <si>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</si>
  <si>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</si>
  <si>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</si>
  <si>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</si>
  <si>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</si>
  <si>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</si>
  <si>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</si>
  <si>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</si>
  <si>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</si>
  <si>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</si>
  <si>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</si>
  <si>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</si>
  <si>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</si>
  <si>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</si>
  <si>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</si>
  <si>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</si>
  <si>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</si>
  <si>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</si>
  <si>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</si>
  <si>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</si>
  <si>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</si>
  <si>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</si>
  <si>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</si>
  <si>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</si>
  <si>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</si>
  <si>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</si>
  <si>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</si>
  <si>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</si>
  <si>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</si>
  <si>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</si>
  <si>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</si>
  <si>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</si>
  <si>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</si>
  <si>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</si>
  <si>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</si>
  <si>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</si>
  <si>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</si>
  <si>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</si>
  <si>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</si>
  <si>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</si>
  <si>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</si>
  <si>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</si>
  <si>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</si>
  <si>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</si>
  <si>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</si>
  <si>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</si>
  <si>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</si>
  <si>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</si>
  <si>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</si>
  <si>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</si>
  <si>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</si>
  <si>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</si>
  <si>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</si>
  <si>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</si>
  <si>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</si>
  <si>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</si>
  <si>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</si>
  <si>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</si>
  <si>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</si>
  <si>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</si>
  <si>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</si>
  <si>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</si>
  <si>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</si>
  <si>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</si>
  <si>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</si>
  <si>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</si>
  <si>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</si>
  <si>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</si>
  <si>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</si>
  <si>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</si>
  <si>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</si>
  <si>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</si>
  <si>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</si>
  <si>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</si>
  <si>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</si>
  <si>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</si>
  <si>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</si>
  <si>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</si>
  <si>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</si>
  <si>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</si>
  <si>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</si>
  <si>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</si>
  <si>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</si>
  <si>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</si>
  <si>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</si>
  <si>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</si>
  <si>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</si>
  <si>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</si>
  <si>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</si>
  <si>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</si>
  <si>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</si>
  <si>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</si>
  <si>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</si>
  <si>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</si>
  <si>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</si>
  <si>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</si>
  <si>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</si>
  <si>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</si>
  <si>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</si>
  <si>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</si>
  <si>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</si>
  <si>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</si>
  <si>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</si>
  <si>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</si>
  <si>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</si>
  <si>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</si>
  <si>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</si>
  <si>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</si>
  <si>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</si>
  <si>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</si>
  <si>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</si>
  <si>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</si>
  <si>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</si>
  <si>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</si>
  <si>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</si>
  <si>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</si>
  <si>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</si>
  <si>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</si>
  <si>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</si>
  <si>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</si>
  <si>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</si>
  <si>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</si>
  <si>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</si>
  <si>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</si>
  <si>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</si>
  <si>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</si>
  <si>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</si>
  <si>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</si>
  <si>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</si>
  <si>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</si>
  <si>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</si>
  <si>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</si>
  <si>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</si>
  <si>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</si>
  <si>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</si>
  <si>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</si>
  <si>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</si>
  <si>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</si>
  <si>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</si>
  <si>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</si>
  <si>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</si>
  <si>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</si>
  <si>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</si>
  <si>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</si>
  <si>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</si>
  <si>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</si>
  <si>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</si>
  <si>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</si>
  <si>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</si>
  <si>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</si>
  <si>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</si>
  <si>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</si>
  <si>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</si>
  <si>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</si>
  <si>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</si>
  <si>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</si>
  <si>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</si>
  <si>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</si>
  <si>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</si>
  <si>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</si>
  <si>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</si>
  <si>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</si>
  <si>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</si>
  <si>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</si>
  <si>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</si>
  <si>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</si>
  <si>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</si>
  <si>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</si>
  <si>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</si>
  <si>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</si>
  <si>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</si>
  <si>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</si>
  <si>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</si>
  <si>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</si>
  <si>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</si>
  <si>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</si>
  <si>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</si>
  <si>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</si>
  <si>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</si>
  <si>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</si>
  <si>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</si>
  <si>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</si>
  <si>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</si>
  <si>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</si>
  <si>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</si>
  <si>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</si>
  <si>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</si>
  <si>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</si>
  <si>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</si>
  <si>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</si>
  <si>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</si>
  <si>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</si>
  <si>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</si>
  <si>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</si>
  <si>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</si>
  <si>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</si>
  <si>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</si>
  <si>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</si>
  <si>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</si>
  <si>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</si>
  <si>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</si>
  <si>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</si>
  <si>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</si>
  <si>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</si>
  <si>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</si>
  <si>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</si>
  <si>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</si>
  <si>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</si>
  <si>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</si>
  <si>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</si>
  <si>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</si>
  <si>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</si>
  <si>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</si>
  <si>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</si>
  <si>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</si>
  <si>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</si>
  <si>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</si>
  <si>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</si>
  <si>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</si>
  <si>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</si>
  <si>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</si>
  <si>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</si>
  <si>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</si>
  <si>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</si>
  <si>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</si>
  <si>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</si>
  <si>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</si>
  <si>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</si>
  <si>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</si>
  <si>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</si>
  <si>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</si>
  <si>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</si>
  <si>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</si>
  <si>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</si>
  <si>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</si>
  <si>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</si>
  <si>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</si>
  <si>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</si>
  <si>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</si>
  <si>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</si>
  <si>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</si>
  <si>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</si>
  <si>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</si>
  <si>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</si>
  <si>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</si>
  <si>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</si>
  <si>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</si>
  <si>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</si>
  <si>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</si>
  <si>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</si>
  <si>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</si>
  <si>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</si>
  <si>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</si>
  <si>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</si>
  <si>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</si>
  <si>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</si>
  <si>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</si>
  <si>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</si>
  <si>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</si>
  <si>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</si>
  <si>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</si>
  <si>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</si>
  <si>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</si>
  <si>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</si>
  <si>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</si>
  <si>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</si>
  <si>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</si>
  <si>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</si>
  <si>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</si>
  <si>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</si>
  <si>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</si>
  <si>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</si>
  <si>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</si>
  <si>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</si>
  <si>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</si>
  <si>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</si>
  <si>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</si>
  <si>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</si>
  <si>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</si>
  <si>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</si>
  <si>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</si>
  <si>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</si>
  <si>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</si>
  <si>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</si>
  <si>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</si>
  <si>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</si>
  <si>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</si>
  <si>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</si>
  <si>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</si>
  <si>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</si>
  <si>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</si>
  <si>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</si>
  <si>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</si>
  <si>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</si>
  <si>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</si>
  <si>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</si>
  <si>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</si>
  <si>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</si>
  <si>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</si>
  <si>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</si>
  <si>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</si>
  <si>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</si>
  <si>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</si>
  <si>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</si>
  <si>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</si>
  <si>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</si>
  <si>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</si>
  <si>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</si>
  <si>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</si>
  <si>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</si>
  <si>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</si>
  <si>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</si>
  <si>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</si>
  <si>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</si>
  <si>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</si>
  <si>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</si>
  <si>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</si>
  <si>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</si>
  <si>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</si>
  <si>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</si>
  <si>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</si>
  <si>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</si>
  <si>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</si>
  <si>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</si>
  <si>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</si>
  <si>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</si>
  <si>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</si>
  <si>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</si>
  <si>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</si>
  <si>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</si>
  <si>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</si>
  <si>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</si>
  <si>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</si>
  <si>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</si>
  <si>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</si>
  <si>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</si>
  <si>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</si>
  <si>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</si>
  <si>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</si>
  <si>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</si>
  <si>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</si>
  <si>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</si>
  <si>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</si>
  <si>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</si>
  <si>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</si>
  <si>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</si>
  <si>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</si>
  <si>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</si>
  <si>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</si>
  <si>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</si>
  <si>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</si>
  <si>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</si>
  <si>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</si>
  <si>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</si>
  <si>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</si>
  <si>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</si>
  <si>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</si>
  <si>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</si>
  <si>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</si>
  <si>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</si>
  <si>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</si>
  <si>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</si>
  <si>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</si>
  <si>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</si>
  <si>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</si>
  <si>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</si>
  <si>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</si>
  <si>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</si>
  <si>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</si>
  <si>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</si>
  <si>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</si>
  <si>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</si>
  <si>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</si>
  <si>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</si>
  <si>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</si>
  <si>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</si>
  <si>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</si>
  <si>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No. 2021-86-10002017</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</si>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</sst>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6" zoomScale="50" zoomScaleNormal="50" zoomScaleSheetLayoutView="40" zoomScalePageLayoutView="40" workbookViewId="0">
      <selection activeCell="M179" sqref="M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1099</v>
      </c>
      <c r="K20" s="149">
        <v>1945819660</v>
      </c>
      <c r="L20" s="150"/>
      <c r="M20" s="150">
        <v>44561</v>
      </c>
      <c r="N20" s="133">
        <f>+(M20-L20)/30</f>
        <v>1485.3666666666666</v>
      </c>
      <c r="O20" s="136"/>
      <c r="U20" s="132"/>
      <c r="V20" s="104">
        <f ca="1">NOW()</f>
        <v>44194.344983796298</v>
      </c>
      <c r="W20" s="104">
        <f ca="1">NOW()</f>
        <v>44194.344983796298</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2692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2693</v>
      </c>
      <c r="E48" s="143">
        <v>40545</v>
      </c>
      <c r="F48" s="143">
        <v>40908</v>
      </c>
      <c r="G48" s="158">
        <f>IF(AND(E48&lt;&gt;"",F48&lt;&gt;""),((F48-E48)/30),"")</f>
        <v>12.1</v>
      </c>
      <c r="H48" s="113" t="s">
        <v>2694</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2695</v>
      </c>
      <c r="E52" s="143">
        <v>40922</v>
      </c>
      <c r="F52" s="143">
        <v>41273</v>
      </c>
      <c r="G52" s="158">
        <f t="shared" si="3"/>
        <v>11.7</v>
      </c>
      <c r="H52" s="118" t="s">
        <v>2696</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2697</v>
      </c>
      <c r="E55" s="143">
        <v>41515</v>
      </c>
      <c r="F55" s="143">
        <v>41943</v>
      </c>
      <c r="G55" s="158">
        <f t="shared" si="3"/>
        <v>14.266666666666667</v>
      </c>
      <c r="H55" s="113" t="s">
        <v>2698</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2699</v>
      </c>
      <c r="E57" s="143">
        <v>41999</v>
      </c>
      <c r="F57" s="143">
        <v>42369</v>
      </c>
      <c r="G57" s="158">
        <f t="shared" si="3"/>
        <v>12.333333333333334</v>
      </c>
      <c r="H57" s="64" t="s">
        <v>2700</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2701</v>
      </c>
      <c r="E61" s="143">
        <v>43450</v>
      </c>
      <c r="F61" s="143">
        <v>43921</v>
      </c>
      <c r="G61" s="158">
        <f t="shared" si="3"/>
        <v>15.7</v>
      </c>
      <c r="H61" s="120" t="s">
        <v>2702</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64"/>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58374589.799999997</v>
      </c>
      <c r="F185" s="92"/>
      <c r="G185" s="93"/>
      <c r="H185" s="88"/>
      <c r="I185" s="90" t="s">
        <v>2627</v>
      </c>
      <c r="J185" s="164">
        <f>+SUM(M179:M183)</f>
        <v>0.02</v>
      </c>
      <c r="K185" s="234" t="s">
        <v>2628</v>
      </c>
      <c r="L185" s="234"/>
      <c r="M185" s="94">
        <f>+J185*(SUM(K20:K35))</f>
        <v>38916393.200000003</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