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<sst xmlns="http://schemas.openxmlformats.org/spreadsheetml/2006/main" count="3205" uniqueCount="2711">
  <si>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</si>
  <si>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</si>
  <si>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</si>
  <si>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</si>
  <si>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</si>
  <si>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</si>
  <si>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</si>
  <si>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</si>
  <si>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</si>
  <si>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</si>
  <si>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</si>
  <si>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</si>
  <si>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</si>
  <si>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</si>
  <si>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</si>
  <si>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</si>
  <si>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</si>
  <si>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</si>
  <si>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</si>
  <si>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</si>
  <si>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</si>
  <si>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</si>
  <si>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</si>
  <si>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</si>
  <si>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</si>
  <si>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</si>
  <si>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</si>
  <si>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</si>
  <si>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</si>
  <si>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</si>
  <si>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</si>
  <si>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</si>
  <si>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</si>
  <si>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</si>
  <si>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</si>
  <si>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</si>
  <si>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</si>
  <si>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</si>
  <si>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</si>
  <si>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</si>
  <si>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</si>
  <si>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</si>
  <si>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</si>
  <si>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</si>
  <si>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</si>
  <si>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</si>
  <si>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</si>
  <si>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</si>
  <si>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</si>
  <si>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</si>
  <si>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</si>
  <si>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</si>
  <si>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</si>
  <si>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</si>
  <si>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</si>
  <si>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</si>
  <si>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</si>
  <si>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</si>
  <si>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</si>
  <si>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</si>
  <si>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</si>
  <si>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</si>
  <si>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</si>
  <si>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</si>
  <si>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</si>
  <si>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</si>
  <si>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</si>
  <si>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</si>
  <si>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</si>
  <si>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</si>
  <si>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</si>
  <si>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</si>
  <si>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</si>
  <si>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</si>
  <si>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</si>
  <si>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</si>
  <si>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</si>
  <si>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</si>
  <si>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</si>
  <si>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</si>
  <si>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</si>
  <si>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</si>
  <si>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</si>
  <si>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</si>
  <si>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</si>
  <si>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</si>
  <si>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</si>
  <si>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</si>
  <si>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</si>
  <si>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</si>
  <si>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</si>
  <si>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</si>
  <si>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</si>
  <si>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</si>
  <si>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</si>
  <si>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</si>
  <si>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</si>
  <si>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</si>
  <si>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</si>
  <si>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</si>
  <si>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</si>
  <si>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</si>
  <si>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</si>
  <si>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</si>
  <si>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</si>
  <si>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</si>
  <si>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</si>
  <si>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</si>
  <si>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</si>
  <si>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</si>
  <si>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</si>
  <si>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</si>
  <si>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</si>
  <si>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</si>
  <si>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</si>
  <si>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</si>
  <si>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</si>
  <si>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</si>
  <si>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</si>
  <si>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</si>
  <si>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</si>
  <si>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</si>
  <si>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</si>
  <si>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</si>
  <si>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</si>
  <si>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</si>
  <si>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</si>
  <si>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</si>
  <si>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</si>
  <si>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</si>
  <si>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</si>
  <si>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</si>
  <si>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</si>
  <si>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</si>
  <si>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</si>
  <si>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</si>
  <si>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</si>
  <si>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</si>
  <si>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</si>
  <si>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</si>
  <si>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</si>
  <si>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</si>
  <si>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</si>
  <si>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</si>
  <si>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</si>
  <si>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</si>
  <si>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</si>
  <si>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</si>
  <si>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</si>
  <si>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</si>
  <si>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</si>
  <si>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</si>
  <si>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</si>
  <si>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</si>
  <si>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</si>
  <si>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</si>
  <si>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</si>
  <si>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</si>
  <si>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</si>
  <si>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</si>
  <si>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</si>
  <si>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</si>
  <si>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</si>
  <si>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</si>
  <si>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</si>
  <si>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</si>
  <si>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</si>
  <si>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</si>
  <si>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</si>
  <si>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</si>
  <si>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</si>
  <si>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</si>
  <si>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</si>
  <si>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</si>
  <si>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</si>
  <si>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</si>
  <si>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</si>
  <si>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</si>
  <si>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</si>
  <si>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</si>
  <si>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</si>
  <si>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</si>
  <si>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</si>
  <si>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</si>
  <si>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</si>
  <si>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</si>
  <si>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</si>
  <si>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</si>
  <si>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</si>
  <si>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</si>
  <si>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</si>
  <si>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</si>
  <si>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</si>
  <si>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</si>
  <si>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</si>
  <si>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</si>
  <si>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</si>
  <si>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</si>
  <si>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</si>
  <si>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</si>
  <si>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</si>
  <si>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</si>
  <si>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</si>
  <si>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</si>
  <si>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</si>
  <si>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</si>
  <si>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</si>
  <si>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</si>
  <si>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</si>
  <si>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</si>
  <si>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</si>
  <si>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</si>
  <si>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</si>
  <si>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</si>
  <si>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</si>
  <si>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</si>
  <si>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</si>
  <si>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</si>
  <si>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</si>
  <si>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</si>
  <si>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</si>
  <si>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</si>
  <si>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</si>
  <si>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</si>
  <si>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</si>
  <si>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</si>
  <si>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</si>
  <si>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</si>
  <si>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</si>
  <si>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</si>
  <si>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</si>
  <si>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</si>
  <si>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</si>
  <si>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</si>
  <si>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</si>
  <si>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</si>
  <si>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</si>
  <si>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</si>
  <si>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</si>
  <si>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</si>
  <si>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</si>
  <si>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</si>
  <si>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</si>
  <si>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</si>
  <si>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</si>
  <si>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</si>
  <si>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</si>
  <si>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</si>
  <si>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</si>
  <si>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</si>
  <si>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</si>
  <si>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</si>
  <si>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</si>
  <si>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</si>
  <si>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</si>
  <si>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</si>
  <si>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</si>
  <si>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</si>
  <si>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</si>
  <si>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</si>
  <si>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</si>
  <si>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</si>
  <si>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</si>
  <si>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</si>
  <si>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</si>
  <si>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</si>
  <si>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</si>
  <si>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</si>
  <si>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</si>
  <si>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</si>
  <si>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</si>
  <si>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</si>
  <si>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</si>
  <si>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</si>
  <si>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</si>
  <si>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</si>
  <si>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</si>
  <si>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</si>
  <si>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</si>
  <si>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</si>
  <si>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</si>
  <si>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</si>
  <si>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</si>
  <si>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</si>
  <si>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</si>
  <si>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</si>
  <si>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</si>
  <si>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</si>
  <si>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</si>
  <si>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</si>
  <si>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</si>
  <si>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</si>
  <si>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</si>
  <si>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</si>
  <si>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</si>
  <si>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</si>
  <si>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</si>
  <si>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</si>
  <si>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</si>
  <si>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</si>
  <si>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</si>
  <si>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</si>
  <si>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</si>
  <si>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</si>
  <si>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</si>
  <si>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</si>
  <si>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</si>
  <si>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</si>
  <si>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</si>
  <si>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</si>
  <si>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</si>
  <si>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</si>
  <si>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</si>
  <si>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</si>
  <si>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</si>
  <si>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</si>
  <si>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</si>
  <si>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</si>
  <si>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</si>
  <si>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</si>
  <si>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</si>
  <si>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</si>
  <si>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</si>
  <si>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</si>
  <si>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</si>
  <si>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</si>
  <si>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</si>
  <si>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</si>
  <si>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</si>
  <si>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</si>
  <si>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</si>
  <si>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</si>
  <si>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</si>
  <si>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</si>
  <si>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</si>
  <si>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</si>
  <si>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</si>
  <si>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</si>
  <si>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</si>
  <si>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</si>
  <si>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</si>
  <si>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</si>
  <si>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</si>
  <si>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</si>
  <si>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</si>
  <si>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</si>
  <si>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</si>
  <si>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</si>
  <si>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</si>
  <si>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</si>
  <si>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</si>
  <si>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</si>
  <si>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</si>
  <si>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</si>
  <si>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</si>
  <si>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</si>
  <si>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</si>
  <si>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</si>
  <si>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</si>
  <si>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</si>
  <si>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</si>
  <si>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</si>
  <si>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</si>
  <si>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</si>
  <si>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</si>
  <si>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</si>
  <si>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</si>
  <si>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</si>
  <si>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</si>
  <si>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</si>
  <si>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</si>
  <si>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</si>
  <si>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</si>
  <si>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</si>
  <si>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</si>
  <si>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</si>
  <si>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</si>
  <si>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</si>
  <si>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</si>
  <si>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</si>
  <si>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</si>
  <si>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</si>
  <si>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</si>
  <si>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</si>
  <si>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</si>
  <si>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</si>
  <si>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</si>
  <si>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</si>
  <si>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</si>
  <si>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</si>
  <si>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</si>
  <si>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</si>
  <si>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</si>
  <si>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</si>
  <si>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</si>
  <si>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</si>
  <si>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</si>
  <si>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</si>
  <si>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</si>
  <si>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</si>
  <si>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</si>
  <si>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</si>
  <si>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</si>
  <si>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</si>
  <si>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</si>
  <si>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</si>
  <si>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</si>
  <si>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</si>
  <si>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</si>
  <si>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</si>
  <si>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</si>
  <si>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</si>
  <si>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</si>
  <si>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</si>
  <si>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</si>
  <si>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</si>
  <si>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</si>
  <si>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</si>
  <si>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</si>
  <si>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</si>
  <si>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</si>
  <si>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</si>
  <si>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</si>
  <si>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</si>
  <si>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</si>
  <si>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</si>
  <si>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</si>
  <si>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</si>
  <si>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</si>
  <si>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</si>
  <si>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</si>
  <si>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</si>
  <si>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</si>
  <si>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</si>
  <si>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</si>
  <si>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</si>
  <si>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</si>
  <si>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</si>
  <si>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</si>
  <si>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</si>
  <si>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</si>
  <si>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</si>
  <si>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</si>
  <si>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</si>
  <si>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</si>
  <si>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</si>
  <si>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</si>
  <si>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</si>
  <si>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</si>
  <si>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</si>
  <si>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</si>
  <si>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</si>
  <si>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</si>
  <si>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</si>
  <si>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</si>
  <si>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</si>
  <si>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</si>
  <si>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</si>
  <si>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</si>
  <si>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</si>
  <si>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</si>
  <si>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</si>
  <si>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</si>
  <si>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</si>
  <si>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</si>
  <si>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</si>
  <si>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</si>
  <si>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</si>
  <si>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</si>
  <si>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</si>
  <si>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</si>
  <si>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</si>
  <si>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</si>
  <si>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</si>
  <si>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</si>
  <si>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</si>
  <si>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</si>
  <si>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</si>
  <si>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</si>
  <si>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</si>
  <si>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</si>
  <si>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</si>
  <si>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</si>
  <si>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</si>
  <si>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</si>
  <si>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</si>
  <si>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</si>
  <si>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</si>
  <si>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</si>
  <si>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</si>
  <si>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</si>
  <si>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</si>
  <si>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</si>
  <si>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</si>
  <si>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</si>
  <si>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</si>
  <si>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</si>
  <si>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</si>
  <si>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</si>
  <si>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</si>
  <si>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</si>
  <si>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</si>
  <si>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</si>
  <si>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</si>
  <si>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</si>
  <si>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</si>
  <si>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</si>
  <si>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</si>
  <si>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</si>
  <si>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</si>
  <si>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</si>
  <si>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</si>
  <si>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</si>
  <si>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</si>
  <si>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</si>
  <si>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</si>
  <si>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</si>
  <si>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</si>
  <si>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</si>
  <si>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</si>
  <si>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</si>
  <si>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</si>
  <si>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</si>
  <si>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</si>
  <si>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</si>
  <si>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</si>
  <si>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</si>
  <si>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</si>
  <si>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</si>
  <si>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</si>
  <si>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</si>
  <si>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</si>
  <si>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</si>
  <si>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</si>
  <si>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</si>
  <si>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</si>
  <si>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</si>
  <si>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</si>
  <si>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</si>
  <si>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</si>
  <si>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</si>
  <si>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</si>
  <si>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</si>
  <si>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</si>
  <si>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</si>
  <si>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</si>
  <si>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</si>
  <si>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</si>
  <si>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</si>
  <si>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</si>
  <si>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</si>
  <si>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</si>
  <si>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</si>
  <si>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</si>
  <si>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</si>
  <si>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</si>
  <si>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</si>
  <si>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</si>
  <si>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</si>
  <si>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</si>
  <si>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</si>
  <si>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</si>
  <si>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</si>
  <si>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</si>
  <si>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</si>
  <si>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</si>
  <si>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</si>
  <si>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</si>
  <si>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</si>
  <si>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</si>
  <si>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</si>
  <si>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</si>
  <si>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</si>
  <si>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</si>
  <si>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</si>
  <si>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</si>
  <si>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</si>
  <si>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</si>
  <si>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</si>
  <si>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</si>
  <si>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</si>
  <si>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</si>
  <si>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</si>
  <si>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</si>
  <si>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</si>
  <si>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</si>
  <si>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</si>
  <si>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</si>
  <si>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</si>
  <si>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</si>
  <si>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</si>
  <si>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</si>
  <si>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</si>
  <si>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</si>
  <si>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</si>
  <si>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</si>
  <si>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</si>
  <si>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</si>
  <si>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</si>
  <si>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</si>
  <si>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</si>
  <si>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</si>
  <si>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</si>
  <si>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</si>
  <si>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</si>
  <si>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</si>
  <si>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</si>
  <si>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</si>
  <si>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</si>
  <si>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</si>
  <si>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</si>
  <si>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</si>
  <si>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</si>
  <si>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</si>
  <si>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</si>
  <si>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</si>
  <si>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</si>
  <si>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</si>
  <si>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</si>
  <si>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</si>
  <si>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</si>
  <si>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</si>
  <si>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</si>
  <si>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</si>
  <si>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</si>
  <si>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</si>
  <si>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</si>
  <si>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</si>
  <si>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</si>
  <si>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</si>
  <si>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</si>
  <si>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</si>
  <si>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</si>
  <si>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</si>
  <si>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</si>
  <si>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</si>
  <si>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</si>
  <si>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</si>
  <si>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</si>
  <si>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</si>
  <si>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</si>
  <si>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</si>
  <si>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</si>
  <si>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</si>
  <si>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</si>
  <si>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</si>
  <si>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</si>
  <si>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</si>
  <si>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</si>
  <si>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</si>
  <si>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</si>
  <si>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</si>
  <si>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</si>
  <si>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</si>
  <si>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</si>
  <si>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</si>
  <si>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</si>
  <si>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</si>
  <si>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</si>
  <si>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</si>
  <si>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</si>
  <si>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</si>
  <si>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</si>
  <si>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</si>
  <si>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</si>
  <si>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</si>
  <si>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</si>
  <si>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</si>
  <si>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</si>
  <si>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</si>
  <si>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</si>
  <si>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</si>
  <si>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</si>
  <si>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</si>
  <si>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</si>
  <si>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</si>
  <si>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</si>
  <si>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</si>
  <si>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</si>
  <si>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</si>
  <si>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</si>
  <si>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</si>
  <si>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</si>
  <si>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</si>
  <si>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</si>
  <si>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</si>
  <si>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</si>
  <si>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</si>
  <si>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</si>
  <si>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</si>
  <si>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</si>
  <si>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</si>
  <si>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</si>
  <si>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</si>
  <si>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</si>
  <si>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</si>
  <si>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</si>
  <si>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</si>
  <si>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</si>
  <si>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</si>
  <si>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</si>
  <si>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</si>
  <si>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</si>
  <si>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</si>
  <si>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</si>
  <si>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</si>
  <si>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</si>
  <si>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</si>
  <si>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</si>
  <si>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</si>
  <si>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</si>
  <si>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</si>
  <si>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</si>
  <si>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</si>
  <si>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</si>
  <si>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</si>
  <si>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</si>
  <si>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</si>
  <si>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</si>
  <si>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</si>
  <si>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</si>
  <si>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</si>
  <si>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</si>
  <si>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</si>
  <si>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</si>
  <si>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</si>
  <si>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</si>
  <si>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</si>
  <si>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</si>
  <si>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</si>
  <si>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</si>
  <si>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</si>
  <si>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</si>
  <si>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</si>
  <si>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</si>
  <si>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</si>
  <si>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</si>
  <si>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</si>
  <si>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</si>
  <si>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</si>
  <si>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</si>
  <si>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</si>
  <si>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</si>
  <si>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</si>
  <si>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</si>
  <si>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</si>
  <si>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</si>
  <si>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</si>
  <si>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</si>
  <si>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</si>
  <si>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</si>
  <si>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</si>
  <si>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</si>
  <si>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</si>
  <si>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</si>
  <si>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</si>
  <si>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</si>
  <si>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</si>
  <si>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</si>
  <si>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</si>
  <si>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</si>
  <si>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</si>
  <si>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</si>
  <si>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</si>
  <si>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</si>
  <si>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</si>
  <si>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</si>
  <si>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</si>
  <si>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</si>
  <si>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</si>
  <si>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</si>
  <si>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</si>
  <si>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</si>
  <si>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</si>
  <si>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</si>
  <si>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</si>
  <si>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</si>
  <si>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</si>
  <si>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</si>
  <si>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</si>
  <si>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</si>
  <si>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</si>
  <si>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</si>
  <si>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</si>
  <si>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</si>
  <si>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</si>
  <si>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</si>
  <si>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</si>
  <si>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</si>
  <si>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</si>
  <si>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</si>
  <si>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</si>
  <si>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</si>
  <si>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</si>
  <si>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</si>
  <si>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</si>
  <si>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</si>
  <si>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</si>
  <si>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</si>
  <si>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</si>
  <si>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</si>
  <si>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</si>
  <si>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</si>
  <si>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</si>
  <si>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</si>
  <si>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</si>
  <si>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</si>
  <si>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</si>
  <si>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</si>
  <si>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</si>
  <si>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</si>
  <si>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</si>
  <si>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</si>
  <si>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</si>
  <si>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</si>
  <si>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</si>
  <si>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</si>
  <si>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</si>
  <si>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</si>
  <si>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</si>
  <si>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</si>
  <si>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</si>
  <si>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</si>
  <si>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</si>
  <si>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</si>
  <si>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</si>
  <si>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</si>
  <si>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</si>
  <si>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</si>
  <si>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</si>
  <si>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</si>
  <si>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</si>
  <si>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</si>
  <si>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</si>
  <si>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</si>
  <si>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</si>
  <si>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</si>
  <si>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</si>
  <si>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</si>
  <si>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</si>
  <si>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</si>
  <si>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</si>
  <si>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</si>
  <si>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</si>
  <si>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</si>
  <si>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</si>
  <si>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</si>
  <si>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</si>
  <si>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</si>
  <si>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</si>
  <si>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</si>
  <si>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</si>
  <si>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</si>
  <si>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</si>
  <si>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</si>
  <si>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</si>
  <si>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</si>
  <si>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</si>
  <si>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</si>
  <si>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</si>
  <si>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</si>
  <si>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</si>
  <si>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</si>
  <si>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</si>
  <si>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</si>
  <si>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</si>
  <si>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</si>
  <si>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</si>
  <si>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</si>
  <si>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</si>
  <si>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</si>
  <si>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</si>
  <si>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</si>
  <si>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</si>
  <si>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</si>
  <si>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</si>
  <si>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</si>
  <si>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</si>
  <si>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</si>
  <si>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</si>
  <si>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</si>
  <si>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</si>
  <si>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</si>
  <si>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</si>
  <si>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</si>
  <si>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</si>
  <si>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</si>
  <si>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</si>
  <si>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</si>
  <si>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</si>
  <si>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</si>
  <si>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</si>
  <si>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</si>
  <si>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</si>
  <si>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</si>
  <si>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</si>
  <si>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</si>
  <si>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</si>
  <si>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</si>
  <si>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</si>
  <si>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</si>
  <si>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</si>
  <si>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</si>
  <si>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</si>
  <si>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</si>
  <si>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</si>
  <si>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</si>
  <si>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</si>
  <si>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</si>
  <si>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</si>
  <si>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</si>
  <si>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</si>
  <si>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</si>
  <si>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</si>
  <si>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</si>
  <si>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</si>
  <si>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</si>
  <si>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</si>
  <si>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</si>
  <si>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</si>
  <si>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</si>
  <si>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</si>
  <si>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</si>
  <si>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</si>
  <si>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</si>
  <si>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</si>
  <si>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</si>
  <si>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</si>
  <si>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</si>
  <si>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</si>
  <si>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</si>
  <si>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</si>
  <si>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</si>
  <si>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</si>
  <si>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</si>
  <si>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</si>
  <si>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</si>
  <si>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</si>
  <si>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</si>
  <si>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</si>
  <si>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</si>
  <si>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</si>
  <si>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</si>
  <si>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</si>
  <si>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</si>
  <si>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</si>
  <si>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</si>
  <si>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</si>
  <si>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</si>
  <si>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</si>
  <si>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</si>
  <si>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</si>
  <si>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</si>
  <si>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</si>
  <si>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</si>
  <si>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</si>
  <si>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</si>
  <si>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</si>
  <si>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</si>
  <si>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</si>
  <si>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</si>
  <si>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</si>
  <si>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</si>
  <si>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</si>
  <si>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</si>
  <si>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</si>
  <si>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</si>
  <si>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</si>
  <si>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</si>
  <si>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</si>
  <si>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</si>
  <si>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</si>
  <si>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</si>
  <si>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</si>
  <si>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</si>
  <si>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</si>
  <si>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</si>
  <si>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</si>
  <si>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</si>
  <si>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</si>
  <si>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</si>
  <si>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</si>
  <si>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</si>
  <si>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</si>
  <si>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</si>
  <si>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</si>
  <si>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</si>
  <si>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</si>
  <si>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</si>
  <si>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</si>
  <si>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</si>
  <si>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</si>
  <si>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</si>
  <si>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</si>
  <si>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</si>
  <si>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</si>
  <si>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</si>
  <si>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</si>
  <si>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</si>
  <si>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</si>
  <si>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</si>
  <si>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</si>
  <si>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</si>
  <si>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</si>
  <si>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</si>
  <si>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</si>
  <si>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</si>
  <si>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</si>
  <si>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</si>
  <si>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</si>
  <si>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</si>
  <si>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</si>
  <si>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</si>
  <si>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</si>
  <si>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</si>
  <si>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</si>
  <si>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</si>
  <si>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</si>
  <si>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</si>
  <si>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</si>
  <si>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</si>
  <si>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</si>
  <si>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</si>
  <si>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</si>
  <si>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</si>
  <si>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</si>
  <si>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</si>
  <si>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</si>
  <si>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</si>
  <si>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</si>
  <si>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</si>
  <si>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</si>
  <si>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</si>
  <si>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</si>
  <si>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</si>
  <si>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</si>
  <si>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</si>
  <si>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</si>
  <si>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</si>
  <si>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</si>
  <si>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</si>
  <si>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</si>
  <si>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</si>
  <si>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</si>
  <si>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</si>
  <si>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</si>
  <si>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</si>
  <si>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</si>
  <si>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</si>
  <si>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</si>
  <si>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</si>
  <si>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</si>
  <si>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</si>
  <si>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</si>
  <si>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</si>
  <si>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</si>
  <si>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</si>
  <si>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</si>
  <si>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</si>
  <si>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</si>
  <si>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</si>
  <si>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</si>
  <si>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</si>
  <si>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</si>
  <si>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</si>
  <si>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</si>
  <si>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</si>
  <si>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</si>
  <si>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</si>
  <si>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</si>
  <si>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</si>
  <si>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</si>
  <si>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</si>
  <si>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</si>
  <si>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</si>
  <si>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</si>
  <si>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</si>
  <si>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</si>
  <si>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</si>
  <si>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</si>
  <si>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</si>
  <si>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</si>
  <si>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</si>
  <si>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</si>
  <si>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</si>
  <si>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</si>
  <si>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</si>
  <si>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</si>
  <si>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</si>
  <si>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</si>
  <si>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</si>
  <si>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</si>
  <si>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</si>
  <si>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</si>
  <si>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</si>
  <si>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</si>
  <si>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</si>
  <si>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</si>
  <si>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</si>
  <si>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</si>
  <si>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</si>
  <si>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</si>
  <si>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</si>
  <si>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</si>
  <si>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</si>
  <si>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</si>
  <si>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</si>
  <si>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</si>
  <si>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</si>
  <si>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</si>
  <si>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</si>
  <si>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</si>
  <si>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</si>
  <si>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</si>
  <si>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</si>
  <si>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</si>
  <si>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</si>
  <si>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</si>
  <si>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</si>
  <si>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</si>
  <si>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</si>
  <si>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</si>
  <si>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</si>
  <si>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</si>
  <si>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</si>
  <si>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</si>
  <si>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</si>
  <si>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</si>
  <si>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</si>
  <si>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</si>
  <si>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</si>
  <si>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</si>
  <si>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</si>
  <si>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</si>
  <si>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</si>
  <si>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</si>
  <si>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</si>
  <si>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</si>
  <si>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</si>
  <si>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</si>
  <si>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</si>
  <si>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</si>
  <si>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</si>
  <si>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</si>
  <si>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</si>
  <si>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</si>
  <si>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</si>
  <si>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</si>
  <si>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</si>
  <si>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</si>
  <si>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</si>
  <si>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</si>
  <si>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</si>
  <si>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</si>
  <si>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</si>
  <si>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</si>
  <si>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</si>
  <si>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</si>
  <si>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</si>
  <si>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</si>
  <si>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</si>
  <si>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</si>
  <si>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</si>
  <si>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</si>
  <si>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</si>
  <si>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</si>
  <si>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</si>
  <si>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</si>
  <si>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</si>
  <si>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</si>
  <si>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</si>
  <si>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</si>
  <si>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</si>
  <si>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</si>
  <si>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</si>
  <si>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</si>
  <si>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</si>
  <si>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</si>
  <si>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</si>
  <si>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</si>
  <si>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</si>
  <si>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</si>
  <si>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</si>
  <si>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</si>
  <si>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</si>
  <si>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</si>
  <si>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</si>
  <si>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</si>
  <si>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</si>
  <si>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</si>
  <si>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</si>
  <si>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</si>
  <si>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</si>
  <si>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</si>
  <si>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</si>
  <si>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</si>
  <si>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</si>
  <si>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</si>
  <si>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</si>
  <si>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</si>
  <si>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</si>
  <si>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</si>
  <si>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</si>
  <si>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</si>
  <si>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</si>
  <si>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</si>
  <si>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</si>
  <si>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</si>
  <si>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</si>
  <si>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</si>
  <si>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</si>
  <si>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</si>
  <si>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</si>
  <si>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</si>
  <si>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</si>
  <si>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</si>
  <si>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</si>
  <si>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</si>
  <si>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</si>
  <si>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</si>
  <si>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</si>
  <si>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</si>
  <si>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</si>
  <si>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</si>
  <si>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</si>
  <si>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</si>
  <si>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</si>
  <si>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</si>
  <si>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</si>
  <si>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</si>
  <si>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</si>
  <si>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</si>
  <si>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</si>
  <si>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</si>
  <si>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</si>
  <si>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</si>
  <si>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</si>
  <si>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</si>
  <si>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</si>
  <si>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</si>
  <si>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</si>
  <si>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</si>
  <si>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</si>
  <si>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</si>
  <si>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</si>
  <si>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</si>
  <si>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</si>
  <si>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</si>
  <si>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</si>
  <si>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</si>
  <si>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</si>
  <si>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</si>
  <si>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</si>
  <si>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</si>
  <si>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</si>
  <si>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</si>
  <si>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</si>
  <si>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</si>
  <si>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</si>
  <si>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</si>
  <si>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</si>
  <si>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</si>
  <si>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</si>
  <si>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</si>
  <si>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</si>
  <si>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</si>
  <si>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</si>
  <si>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</si>
  <si>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</si>
  <si>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</si>
  <si>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</si>
  <si>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</si>
  <si>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</si>
  <si>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</si>
  <si>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</si>
  <si>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</si>
  <si>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</si>
  <si>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</si>
  <si>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</si>
  <si>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</si>
  <si>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</si>
  <si>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</si>
  <si>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</si>
  <si>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</si>
  <si>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</si>
  <si>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</si>
  <si>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</si>
  <si>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</si>
  <si>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</si>
  <si>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</si>
  <si>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</si>
  <si>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</si>
  <si>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</si>
  <si>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</si>
  <si>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</si>
  <si>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</si>
  <si>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</si>
  <si>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</si>
  <si>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</si>
  <si>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</si>
  <si>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</si>
  <si>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</si>
  <si>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</si>
  <si>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</si>
  <si>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</si>
  <si>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</si>
  <si>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</si>
  <si>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</si>
  <si>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</si>
  <si>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</si>
  <si>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</si>
  <si>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</si>
  <si>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</si>
  <si>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</si>
  <si>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</si>
  <si>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</si>
  <si>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</si>
  <si>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</si>
  <si>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</si>
  <si>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</si>
  <si>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</si>
  <si>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</si>
  <si>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</si>
  <si>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</si>
  <si>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</si>
  <si>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</si>
  <si>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</si>
  <si>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</si>
  <si>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</si>
  <si>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</si>
  <si>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</si>
  <si>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</si>
  <si>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</si>
  <si>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</si>
  <si>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</si>
  <si>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</si>
  <si>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</si>
  <si>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</si>
  <si>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</si>
  <si>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</si>
  <si>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</si>
  <si>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</si>
  <si>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</si>
  <si>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</si>
  <si>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</si>
  <si>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</si>
  <si>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</si>
  <si>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</si>
  <si>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</si>
  <si>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</si>
  <si>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</si>
  <si>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</si>
  <si>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</si>
  <si>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</si>
  <si>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</si>
  <si>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</si>
  <si>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</si>
  <si>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</si>
  <si>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</si>
  <si>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</si>
  <si>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</si>
  <si>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</si>
  <si>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</si>
  <si>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</si>
  <si>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</si>
  <si>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</si>
  <si>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</si>
  <si>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</si>
  <si>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</si>
  <si>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</si>
  <si>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</si>
  <si>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</si>
  <si>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</si>
  <si>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</si>
  <si>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</si>
  <si>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</si>
  <si>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</si>
  <si>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</si>
  <si>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</si>
  <si>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</si>
  <si>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</si>
  <si>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</si>
  <si>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</si>
  <si>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</si>
  <si>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</si>
  <si>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</si>
  <si>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</si>
  <si>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</si>
  <si>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</si>
  <si>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</si>
  <si>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</si>
  <si>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</si>
  <si>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</si>
  <si>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</si>
  <si>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</si>
  <si>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</si>
  <si>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</si>
  <si>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</si>
  <si>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</si>
  <si>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</si>
  <si>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</si>
  <si>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</si>
  <si>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</si>
  <si>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</si>
  <si>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</si>
  <si>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</si>
  <si>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</si>
  <si>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</si>
  <si>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</si>
  <si>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</si>
  <si>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</si>
  <si>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</si>
  <si>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</si>
  <si>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</si>
  <si>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</si>
  <si>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</si>
  <si>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</si>
  <si>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</si>
  <si>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</si>
  <si>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</si>
  <si>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</si>
  <si>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</si>
  <si>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</si>
  <si>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</si>
  <si>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</si>
  <si>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</si>
  <si>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</si>
  <si>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</si>
  <si>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</si>
  <si>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</si>
  <si>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</si>
  <si>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</si>
  <si>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</si>
  <si>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</si>
  <si>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</si>
  <si>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</si>
  <si>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</si>
  <si>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</si>
  <si>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</si>
  <si>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</si>
  <si>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</si>
  <si>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</si>
  <si>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</si>
  <si>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</si>
  <si>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</si>
  <si>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</si>
  <si>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</si>
  <si>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</si>
  <si>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</si>
  <si>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</si>
  <si>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</si>
  <si>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</si>
  <si>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</si>
  <si>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</si>
  <si>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</si>
  <si>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</si>
  <si>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</si>
  <si>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</si>
  <si>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</si>
  <si>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</si>
  <si>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</si>
  <si>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</si>
  <si>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</si>
  <si>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</si>
  <si>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</si>
  <si>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</si>
  <si>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</si>
  <si>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</si>
  <si>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</si>
  <si>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</si>
  <si>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</si>
  <si>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</si>
  <si>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</si>
  <si>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</si>
  <si>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</si>
  <si>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</si>
  <si>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</si>
  <si>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</si>
  <si>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</si>
  <si>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</si>
  <si>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</si>
  <si>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</si>
  <si>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</si>
  <si>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</si>
  <si>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</si>
  <si>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</si>
  <si>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</si>
  <si>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</si>
  <si>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</si>
  <si>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</si>
  <si>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</si>
  <si>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</si>
  <si>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</si>
  <si>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</si>
  <si>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</si>
  <si>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</si>
  <si>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</si>
  <si>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</si>
  <si>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</si>
  <si>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</si>
  <si>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</si>
  <si>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</si>
  <si>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</si>
  <si>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</si>
  <si>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</si>
  <si>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</si>
  <si>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</si>
  <si>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</si>
  <si>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</si>
  <si>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</si>
  <si>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</si>
  <si>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</si>
  <si>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</si>
  <si>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</si>
  <si>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</si>
  <si>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</si>
  <si>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</si>
  <si>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</si>
  <si>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</si>
  <si>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</si>
  <si>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</si>
  <si>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</si>
  <si>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</si>
  <si>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</si>
  <si>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</si>
  <si>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</si>
  <si>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</si>
  <si>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</si>
  <si>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</si>
  <si>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</si>
  <si>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</si>
  <si>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</si>
  <si>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</si>
  <si>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</si>
  <si>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</si>
  <si>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</si>
  <si>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</si>
  <si>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</si>
  <si>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</si>
  <si>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</si>
  <si>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</si>
  <si>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</si>
  <si>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</si>
  <si>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</si>
  <si>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</si>
  <si>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</si>
  <si>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</si>
  <si>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</si>
  <si>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</si>
  <si>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</si>
  <si>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</si>
  <si>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</si>
  <si>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</si>
  <si>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</si>
  <si>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</si>
  <si>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</si>
  <si>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</si>
  <si>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</si>
  <si>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</si>
  <si>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</si>
  <si>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</si>
  <si>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</si>
  <si>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</si>
  <si>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</si>
  <si>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</si>
  <si>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</si>
  <si>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</si>
  <si>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</si>
  <si>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</si>
  <si>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</si>
  <si>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</si>
  <si>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</si>
  <si>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</si>
  <si>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</si>
  <si>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</si>
  <si>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</si>
  <si>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</si>
  <si>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</si>
  <si>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</si>
  <si>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</si>
  <si>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</si>
  <si>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</si>
  <si>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</si>
  <si>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</si>
  <si>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</si>
  <si>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</si>
  <si>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</si>
  <si>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</si>
  <si>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</si>
  <si>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</si>
  <si>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</si>
  <si>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</si>
  <si>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</si>
  <si>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</si>
  <si>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</si>
  <si>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</si>
  <si>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</si>
  <si>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</si>
  <si>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</si>
  <si>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</si>
  <si>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</si>
  <si>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</si>
  <si>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</si>
  <si>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</si>
  <si>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</si>
  <si>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</si>
  <si>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</si>
  <si>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</si>
  <si>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</si>
  <si>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</si>
  <si>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</si>
  <si>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</si>
  <si>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</si>
  <si>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</si>
  <si>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</si>
  <si>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</si>
  <si>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</si>
  <si>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</si>
  <si>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</si>
  <si>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</si>
  <si>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</si>
  <si>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</si>
  <si>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</si>
  <si>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</si>
  <si>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</si>
  <si>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</si>
  <si>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</si>
  <si>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</si>
  <si>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</si>
  <si>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</si>
  <si>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</si>
  <si>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</si>
  <si>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</si>
  <si>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</si>
  <si>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</si>
  <si>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</si>
  <si>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</si>
  <si>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</si>
  <si>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</si>
  <si>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</si>
  <si>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</si>
  <si>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</si>
  <si>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</si>
  <si>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</si>
  <si>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</si>
  <si>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</si>
  <si>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</si>
  <si>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</si>
  <si>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</si>
  <si>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</si>
  <si>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</si>
  <si>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</si>
  <si>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</si>
  <si>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</si>
  <si>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</si>
  <si>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</si>
  <si>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</si>
  <si>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</si>
  <si>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</si>
  <si>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</si>
  <si>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</si>
  <si>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</si>
  <si>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</si>
  <si>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</si>
  <si>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</si>
  <si>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</si>
  <si>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</si>
  <si>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</si>
  <si>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</si>
  <si>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</si>
  <si>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</si>
  <si>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</si>
  <si>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</si>
  <si>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</si>
  <si>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</si>
  <si>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</si>
  <si>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</si>
  <si>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</si>
  <si>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</si>
  <si>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</si>
  <si>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</si>
  <si>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</si>
  <si>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</si>
  <si>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</si>
  <si>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</si>
  <si>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</si>
  <si>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</si>
  <si>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</si>
  <si>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</si>
  <si>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</si>
  <si>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</si>
  <si>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</si>
  <si>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</si>
  <si>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</si>
  <si>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</si>
  <si>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</si>
  <si>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</si>
  <si>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</si>
  <si>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</si>
  <si>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</si>
  <si>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</si>
  <si>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</si>
  <si>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</si>
  <si>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</si>
  <si>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</si>
  <si>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</si>
  <si>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</si>
  <si>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</si>
  <si>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</si>
  <si>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</si>
  <si>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</si>
  <si>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</si>
  <si>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</si>
  <si>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</si>
  <si>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</si>
  <si>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</si>
  <si>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</si>
  <si>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</si>
  <si>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</si>
  <si>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</si>
  <si>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</si>
  <si>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</si>
  <si>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</si>
  <si>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</si>
  <si>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</si>
  <si>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</si>
  <si>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</si>
  <si>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</si>
  <si>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</si>
  <si>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</si>
  <si>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</si>
  <si>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</si>
  <si>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</si>
  <si>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</si>
  <si>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</si>
  <si>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</si>
  <si>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</si>
  <si>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</si>
  <si>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</si>
  <si>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</si>
  <si>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</si>
  <si>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</si>
  <si>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</si>
  <si>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</si>
  <si>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</si>
  <si>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</si>
  <si>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</si>
  <si>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</si>
  <si>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</si>
  <si>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</si>
  <si>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</si>
  <si>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</si>
  <si>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</si>
  <si>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</si>
  <si>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</si>
  <si>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</si>
  <si>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</si>
  <si>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</si>
  <si>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</si>
  <si>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</si>
  <si>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</si>
  <si>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</si>
  <si>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</si>
  <si>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</si>
  <si>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</si>
  <si>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</si>
  <si>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</si>
  <si>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</si>
  <si>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</si>
  <si>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</si>
  <si>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</si>
  <si>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</si>
  <si>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</si>
  <si>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</si>
  <si>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</si>
  <si>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</si>
  <si>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</si>
  <si>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</si>
  <si>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</si>
  <si>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</si>
  <si>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</si>
  <si>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</si>
  <si>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</si>
  <si>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</si>
  <si>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</si>
  <si>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</si>
  <si>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</si>
  <si>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</si>
  <si>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</si>
  <si>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</si>
  <si>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</si>
  <si>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</si>
  <si>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</si>
  <si>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</si>
  <si>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</si>
  <si>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</si>
  <si>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</si>
  <si>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</si>
  <si>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</si>
  <si>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</si>
  <si>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</si>
  <si>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</si>
  <si>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</si>
  <si>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</si>
  <si>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</si>
  <si>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</si>
  <si>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</si>
  <si>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</si>
  <si>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</si>
  <si>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</si>
  <si>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</si>
  <si>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</si>
  <si>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</si>
  <si>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</si>
  <si>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</si>
  <si>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</si>
  <si>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</si>
  <si>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</si>
  <si>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</si>
  <si>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</si>
  <si>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</si>
  <si>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</si>
  <si>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</si>
  <si>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</si>
  <si>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</si>
  <si>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</si>
  <si>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</si>
  <si>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</si>
  <si>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</si>
  <si>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</si>
  <si>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</si>
  <si>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</si>
  <si>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</si>
  <si>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</si>
  <si>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</si>
  <si>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</si>
  <si>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</si>
  <si>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</si>
  <si>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</si>
  <si>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</si>
  <si>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</si>
  <si>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</si>
  <si>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</si>
  <si>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</si>
  <si>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</si>
  <si>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</si>
  <si>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</si>
  <si>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</si>
  <si>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</si>
  <si>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</si>
  <si>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</si>
  <si>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</si>
  <si>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</si>
  <si>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</si>
  <si>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</si>
  <si>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</si>
  <si>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</si>
  <si>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</si>
  <si>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</si>
  <si>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</si>
  <si>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</si>
  <si>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</si>
  <si>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</si>
  <si>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</si>
  <si>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</si>
  <si>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</si>
  <si>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</si>
  <si>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</si>
  <si>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</si>
  <si>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</si>
  <si>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</si>
  <si>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</si>
  <si>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</si>
  <si>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</si>
  <si>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</si>
  <si>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</si>
  <si>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</si>
  <si>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</si>
  <si>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</si>
  <si>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</si>
  <si>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</si>
  <si>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</si>
  <si>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</si>
  <si>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</si>
  <si>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</si>
  <si>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</si>
  <si>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</si>
  <si>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</si>
  <si>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</si>
  <si>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</si>
  <si>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</si>
  <si>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</si>
  <si>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</si>
  <si>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</si>
  <si>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</si>
  <si>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</si>
  <si>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</si>
  <si>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</si>
  <si>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</si>
  <si>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</si>
  <si>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</si>
  <si>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</si>
  <si>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</si>
  <si>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</si>
  <si>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</si>
  <si>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</si>
  <si>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</si>
  <si>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</si>
  <si>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</si>
  <si>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</si>
  <si>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</si>
  <si>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</si>
  <si>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</si>
  <si>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</si>
  <si>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</si>
  <si>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</si>
  <si>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</si>
  <si>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</si>
  <si>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</si>
  <si>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</si>
  <si>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</si>
  <si>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</si>
  <si>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</si>
  <si>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</si>
  <si>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</si>
  <si>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</si>
  <si>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</si>
  <si>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</si>
  <si>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</si>
  <si>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</si>
  <si>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</si>
  <si>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</si>
  <si>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</si>
  <si>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</si>
  <si>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</si>
  <si>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</si>
  <si>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</si>
  <si>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</si>
  <si>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</si>
  <si>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</si>
  <si>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</si>
  <si>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</si>
  <si>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</si>
  <si>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</si>
  <si>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</si>
  <si>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</si>
  <si>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</si>
  <si>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</si>
  <si>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</si>
  <si>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</si>
  <si>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</si>
  <si>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</si>
  <si>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</si>
  <si>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</si>
  <si>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</si>
  <si>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</si>
  <si>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</si>
  <si>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</si>
  <si>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</si>
  <si>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</si>
  <si>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</si>
  <si>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</si>
  <si>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</si>
  <si>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</si>
  <si>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</si>
  <si>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</si>
  <si>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</si>
  <si>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</si>
  <si>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</si>
  <si>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</si>
  <si>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</si>
  <si>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</si>
  <si>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</si>
  <si>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</si>
  <si>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</si>
  <si>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</si>
  <si>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</si>
  <si>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</si>
  <si>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</si>
  <si>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</si>
  <si>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</si>
  <si>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</si>
  <si>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</si>
  <si>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</si>
  <si>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</si>
  <si>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</si>
  <si>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</si>
  <si>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</si>
  <si>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</si>
  <si>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</si>
  <si>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</si>
  <si>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</si>
  <si>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</si>
  <si>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</si>
  <si>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</si>
  <si>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</si>
  <si>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</si>
  <si>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</si>
  <si>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</si>
  <si>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</si>
  <si>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</si>
  <si>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</si>
  <si>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</si>
  <si>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</si>
  <si>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</si>
  <si>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</si>
  <si>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</si>
  <si>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</si>
  <si>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</si>
  <si>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</si>
  <si>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</si>
  <si>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</si>
  <si>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</si>
  <si>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</si>
  <si>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</si>
  <si>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</si>
  <si>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</si>
  <si>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</si>
  <si>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</si>
  <si>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</si>
  <si>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</si>
  <si>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</si>
  <si>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</si>
  <si>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</si>
  <si>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</si>
  <si>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</si>
  <si>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</si>
  <si>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</si>
  <si>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</si>
  <si>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</si>
  <si>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</si>
  <si>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</si>
  <si>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</si>
  <si>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</si>
  <si>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</si>
  <si>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</si>
  <si>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</si>
  <si>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</si>
  <si>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</si>
  <si>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</si>
  <si>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</si>
  <si>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</si>
  <si>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</si>
  <si>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</si>
  <si>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</si>
  <si>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</si>
  <si>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</si>
  <si>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</si>
  <si>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</si>
  <si>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</si>
  <si>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</si>
  <si>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</si>
  <si>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</si>
  <si>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</si>
  <si>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</si>
  <si>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</si>
  <si>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</si>
  <si>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</si>
  <si>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</si>
  <si>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</si>
  <si>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</si>
  <si>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</si>
  <si>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</si>
  <si>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</si>
  <si>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</si>
  <si>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</si>
  <si>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</si>
  <si>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</si>
  <si>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</si>
  <si>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</si>
  <si>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</si>
  <si>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</si>
  <si>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</si>
  <si>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</si>
  <si>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</si>
  <si>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</si>
  <si>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</si>
  <si>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</si>
  <si>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</si>
  <si>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</si>
  <si>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</si>
  <si>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</si>
  <si>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</si>
  <si>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</si>
  <si>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</si>
  <si>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</si>
  <si>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</si>
  <si>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</si>
  <si>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</si>
  <si>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</si>
  <si>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</si>
  <si>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</si>
  <si>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</si>
  <si>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</si>
  <si>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</si>
  <si>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</si>
  <si>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</si>
  <si>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</si>
  <si>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</si>
  <si>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</si>
  <si>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</si>
  <si>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</si>
  <si>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</si>
  <si>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</si>
  <si>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</si>
  <si>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</si>
  <si>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</si>
  <si>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</si>
  <si>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</si>
  <si>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</si>
  <si>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</si>
  <si>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</si>
  <si>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</si>
  <si>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</si>
  <si>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</si>
  <si>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</si>
  <si>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</si>
  <si>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</si>
  <si>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</si>
  <si>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</si>
  <si>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</si>
  <si>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</si>
  <si>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</si>
  <si>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</si>
  <si>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</si>
  <si>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</si>
  <si>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</si>
  <si>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</si>
  <si>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</si>
  <si>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</si>
  <si>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</si>
  <si>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</si>
  <si>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</si>
  <si>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</si>
  <si>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</si>
  <si>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</si>
  <si>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</si>
  <si>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</si>
  <si>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</si>
  <si>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</si>
  <si>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</si>
  <si>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</si>
  <si>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</si>
  <si>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</si>
  <si>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</si>
  <si>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</si>
  <si>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</si>
  <si>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</si>
  <si>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</si>
  <si>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</si>
  <si>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</si>
  <si>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</si>
  <si>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</si>
  <si>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</si>
  <si>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</si>
  <si>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</si>
  <si>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</si>
  <si>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</si>
  <si>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</si>
  <si>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</si>
  <si>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</si>
  <si>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</si>
  <si>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</si>
  <si>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</si>
  <si>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</si>
  <si>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</si>
  <si>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</si>
  <si>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</si>
  <si>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</si>
  <si>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</si>
  <si>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</si>
  <si>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</si>
  <si>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</si>
  <si>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</si>
  <si>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</si>
  <si>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</si>
  <si>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</si>
  <si>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</si>
  <si>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</si>
  <si>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</si>
  <si>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</si>
  <si>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</si>
  <si>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</si>
  <si>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</si>
  <si>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</si>
  <si>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</si>
  <si>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</si>
  <si>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</si>
  <si>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</si>
  <si>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</si>
  <si>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</si>
  <si>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</si>
  <si>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</si>
  <si>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</si>
  <si>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</si>
  <si>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</si>
  <si>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</si>
  <si>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</si>
  <si>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</si>
  <si>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</si>
  <si>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</si>
  <si>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</si>
  <si>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</si>
  <si>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</si>
  <si>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</si>
  <si>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</si>
  <si>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</si>
  <si>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</si>
  <si>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</si>
  <si>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</si>
  <si>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</si>
  <si>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</si>
  <si>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</si>
  <si>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</si>
  <si>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</si>
  <si>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</si>
  <si>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</si>
  <si>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</si>
  <si>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</si>
  <si>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</si>
  <si>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</si>
  <si>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</si>
  <si>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</si>
  <si>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</si>
  <si>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</si>
  <si>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</si>
  <si>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</si>
  <si>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</si>
  <si>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</si>
  <si>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</si>
  <si>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</si>
  <si>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</si>
  <si>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</si>
  <si>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</si>
  <si>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</si>
  <si>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</si>
  <si>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</si>
  <si>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</si>
  <si>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</si>
  <si>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</si>
  <si>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</si>
  <si>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</si>
  <si>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</si>
  <si>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</si>
  <si>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</si>
  <si>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</si>
  <si>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</si>
  <si>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</si>
  <si>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</si>
  <si>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</si>
  <si>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</si>
  <si>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</si>
  <si>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</si>
  <si>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</si>
  <si>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</si>
  <si>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</si>
  <si>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</si>
  <si>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</si>
  <si>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</si>
  <si>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</si>
  <si>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</si>
  <si>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</si>
  <si>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</si>
  <si>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</si>
  <si>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</si>
  <si>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</si>
  <si>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</si>
  <si>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</si>
  <si>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</si>
  <si>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</si>
  <si>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</si>
  <si>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</si>
  <si>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</si>
  <si>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</si>
  <si>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</si>
  <si>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</si>
  <si>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</si>
  <si>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</si>
  <si>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</si>
  <si>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</si>
  <si>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</si>
  <si>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</si>
  <si>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</si>
  <si>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</si>
  <si>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</si>
  <si>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</si>
  <si>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</si>
  <si>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</si>
  <si>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</si>
  <si>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</si>
  <si>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</si>
  <si>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</si>
  <si>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</si>
  <si>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</si>
  <si>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</si>
  <si>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</si>
  <si>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</si>
  <si>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</si>
  <si>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</si>
  <si>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</si>
  <si>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</si>
  <si>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</si>
  <si>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</si>
  <si>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</si>
  <si>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</si>
  <si>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</si>
  <si>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</si>
  <si>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</si>
  <si>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</si>
  <si>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</si>
  <si>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</si>
  <si>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</si>
  <si>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</si>
  <si>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</si>
  <si>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</si>
  <si>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</si>
  <si>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</si>
  <si>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</si>
  <si>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</si>
  <si>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</si>
  <si>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</si>
  <si>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</si>
  <si>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</si>
  <si>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</si>
  <si>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</si>
  <si>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</si>
  <si>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</si>
  <si>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</si>
  <si>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</si>
  <si>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</si>
  <si>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</si>
  <si>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</si>
  <si>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</si>
  <si>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</si>
  <si>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</si>
  <si>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</si>
  <si>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</si>
  <si>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</si>
  <si>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</si>
  <si>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</si>
  <si>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</si>
  <si>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</si>
  <si>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</si>
  <si>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</si>
  <si>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</si>
  <si>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</si>
  <si>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</si>
  <si>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</si>
  <si>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</si>
  <si>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</si>
  <si>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</si>
  <si>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</si>
  <si>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</si>
  <si>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</si>
  <si>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</si>
  <si>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</si>
  <si>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</si>
  <si>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</si>
  <si>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</si>
  <si>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</si>
  <si>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</si>
  <si>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</si>
  <si>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</si>
  <si>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</si>
  <si>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</si>
  <si>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</si>
  <si>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</si>
  <si>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</si>
  <si>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</si>
  <si>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</si>
  <si>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</si>
  <si>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</si>
  <si>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</si>
  <si>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</si>
  <si>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</si>
  <si>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</si>
  <si>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</si>
  <si>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</si>
  <si>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</si>
  <si>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</si>
  <si>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</si>
  <si>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</si>
  <si>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</si>
  <si>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</si>
  <si>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</si>
  <si>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</si>
  <si>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</si>
  <si>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</si>
  <si>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</si>
  <si>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</si>
  <si>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</si>
  <si>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</si>
  <si>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</si>
  <si>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</si>
  <si>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</si>
  <si>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</si>
  <si>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</si>
  <si>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</si>
  <si>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</si>
  <si>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</si>
  <si>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</si>
  <si>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</si>
  <si>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</si>
  <si>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</si>
  <si>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</si>
  <si>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</si>
  <si>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</si>
  <si>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</si>
  <si>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</si>
  <si>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</si>
  <si>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</si>
  <si>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</si>
  <si>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</si>
  <si>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</si>
  <si>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</si>
  <si>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</si>
  <si>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</si>
  <si>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</si>
  <si>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</si>
  <si>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</si>
  <si>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</si>
  <si>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</si>
  <si>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</si>
  <si>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</si>
  <si>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</si>
  <si>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</si>
  <si>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</si>
  <si>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</si>
  <si>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</si>
  <si>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</si>
  <si>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</si>
  <si>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</si>
  <si>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</si>
  <si>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</si>
  <si>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</si>
  <si>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</si>
  <si>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</si>
  <si>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</si>
  <si>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</si>
  <si>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</si>
  <si>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</si>
  <si>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</si>
  <si>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</si>
  <si>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</si>
  <si>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</si>
  <si>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</si>
  <si>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</si>
  <si>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</si>
  <si>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</si>
  <si>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</si>
  <si>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</si>
  <si>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</si>
  <si>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</si>
  <si>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</si>
  <si>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</si>
  <si>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</si>
  <si>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</si>
  <si>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</si>
  <si>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</si>
  <si>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</si>
  <si>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</si>
  <si>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</si>
  <si>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</si>
  <si>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</si>
  <si>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</si>
  <si>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</si>
  <si>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</si>
  <si>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</si>
  <si>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</si>
  <si>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</si>
  <si>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</si>
  <si>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</si>
  <si>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</si>
  <si>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</si>
  <si>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</si>
  <si>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</si>
  <si>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</si>
  <si>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</si>
  <si>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</si>
  <si>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</si>
  <si>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</si>
  <si>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</si>
  <si>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</si>
  <si>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</si>
  <si>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</si>
  <si>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</si>
  <si>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</si>
  <si>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</si>
  <si>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</si>
  <si>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</si>
  <si>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</si>
  <si>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</si>
  <si>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</si>
  <si>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</si>
  <si>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</si>
  <si>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</si>
  <si>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</si>
  <si>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</si>
  <si>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</si>
  <si>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</si>
  <si>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</si>
  <si>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</si>
  <si>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</si>
  <si>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</si>
  <si>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</si>
  <si>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</si>
  <si>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</si>
  <si>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</si>
  <si>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</si>
  <si>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</si>
  <si>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</si>
  <si>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</si>
  <si>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</si>
  <si>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</si>
  <si>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</si>
  <si>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</si>
  <si>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</si>
  <si>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</si>
  <si>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</si>
  <si>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</si>
  <si>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</si>
  <si>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</si>
  <si>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</si>
  <si>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</si>
  <si>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</si>
  <si>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</si>
  <si>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</si>
  <si>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</si>
  <si>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</si>
  <si>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</si>
  <si>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</si>
  <si>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</si>
  <si>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</si>
  <si>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</si>
  <si>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</si>
  <si>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</si>
  <si>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</si>
  <si>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</si>
  <si>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</si>
  <si>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</si>
  <si>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</si>
  <si>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</si>
  <si>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</si>
  <si>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</si>
  <si>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</si>
  <si>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</si>
  <si>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</si>
  <si>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</si>
  <si>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</si>
  <si>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</si>
  <si>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</si>
  <si>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</si>
  <si>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</si>
  <si>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</si>
  <si>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</si>
  <si>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</si>
  <si>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</si>
  <si>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</si>
  <si>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</si>
  <si>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</si>
  <si>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</si>
  <si>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</si>
  <si>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</si>
  <si>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</si>
  <si>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</si>
  <si>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</si>
  <si>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</si>
  <si>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</si>
  <si>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</si>
  <si>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</si>
  <si>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</si>
  <si>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</si>
  <si>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</si>
  <si>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</si>
  <si>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</si>
  <si>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</si>
  <si>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</si>
  <si>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</si>
  <si>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</si>
  <si>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</si>
  <si>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</si>
  <si>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</si>
  <si>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</si>
  <si>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</si>
  <si>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</si>
  <si>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</si>
  <si>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</si>
  <si>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</si>
  <si>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</si>
  <si>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</si>
  <si>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</si>
  <si>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</si>
  <si>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</si>
  <si>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</si>
  <si>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</si>
  <si>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</si>
  <si>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</si>
  <si>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</si>
  <si>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</si>
  <si>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</si>
  <si>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</si>
  <si>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</si>
  <si>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</si>
  <si>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</si>
  <si>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</si>
  <si>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</si>
  <si>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</si>
  <si>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</si>
  <si>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</si>
  <si>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</si>
  <si>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</si>
  <si>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</si>
  <si>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</si>
  <si>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</si>
  <si>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</si>
  <si>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</si>
  <si>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</si>
  <si>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</si>
  <si>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</si>
  <si>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</si>
  <si>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</si>
  <si>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</si>
  <si>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</si>
  <si>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</si>
  <si>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</si>
  <si>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</si>
  <si>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</si>
  <si>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</si>
  <si>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</si>
  <si>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</si>
  <si>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</si>
  <si>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</si>
  <si>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</si>
  <si>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</si>
  <si>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</si>
  <si>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</si>
  <si>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</si>
  <si>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</si>
  <si>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</si>
  <si>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</si>
  <si>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</si>
  <si>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</si>
  <si>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</si>
  <si>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</si>
  <si>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</si>
  <si>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</si>
  <si>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</si>
  <si>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</si>
  <si>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</si>
  <si>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</si>
  <si>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</si>
  <si>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</si>
  <si>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</si>
  <si>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</si>
  <si>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</si>
  <si>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</si>
  <si>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</si>
  <si>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</si>
  <si>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</si>
  <si>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</si>
  <si>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</si>
  <si>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</si>
  <si>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</si>
  <si>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</si>
  <si>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</si>
  <si>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</si>
  <si>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</si>
  <si>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</si>
  <si>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</si>
  <si>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</si>
  <si>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</si>
  <si>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</si>
  <si>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</si>
  <si>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</si>
  <si>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</si>
  <si>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</si>
  <si>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</si>
  <si>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</si>
  <si>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</si>
  <si>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</si>
  <si>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</si>
  <si>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</si>
  <si>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</si>
  <si>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</si>
  <si>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</si>
  <si>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</si>
  <si>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</si>
  <si>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</si>
  <si>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</si>
  <si>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</si>
  <si>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</si>
  <si>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</si>
  <si>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</si>
  <si>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</si>
  <si>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</si>
  <si>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</si>
  <si>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</si>
  <si>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388-2013</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</si>
  <si>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</si>
  <si>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</si>
  <si>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</si>
  <si>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</si>
  <si>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</si>
  <si>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285-2014</t>
  </si>
  <si>
    <t>658-2014</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</si>
  <si>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</si>
  <si>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</si>
  <si>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463-2018</t>
  </si>
  <si>
    <t>521852020</t>
  </si>
  <si>
    <t>2021-52-10001377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</si>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</sst>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0" zoomScale="80" zoomScaleNormal="80" zoomScaleSheetLayoutView="40" zoomScalePageLayoutView="40" workbookViewId="0">
      <selection activeCell="M183" sqref="M18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1" t="s">
        <v>2654</v>
      </c>
      <c r="D2" s="212"/>
      <c r="E2" s="212"/>
      <c r="F2" s="212"/>
      <c r="G2" s="212"/>
      <c r="H2" s="212"/>
      <c r="I2" s="212"/>
      <c r="J2" s="212"/>
      <c r="K2" s="212"/>
      <c r="L2" s="232" t="s">
        <v>2640</v>
      </c>
      <c r="M2" s="232"/>
      <c r="N2" s="237" t="s">
        <v>2641</v>
      </c>
      <c r="O2" s="238"/>
    </row>
    <row r="3" spans="1:20" ht="33" customHeight="1">
      <c r="A3" s="9"/>
      <c r="B3" s="8"/>
      <c r="C3" s="213"/>
      <c r="D3" s="214"/>
      <c r="E3" s="214"/>
      <c r="F3" s="214"/>
      <c r="G3" s="214"/>
      <c r="H3" s="214"/>
      <c r="I3" s="214"/>
      <c r="J3" s="214"/>
      <c r="K3" s="214"/>
      <c r="L3" s="239" t="s">
        <v>1</v>
      </c>
      <c r="M3" s="239"/>
      <c r="N3" s="239" t="s">
        <v>2642</v>
      </c>
      <c r="O3" s="241"/>
    </row>
    <row r="4" spans="1:20" ht="24.75" customHeight="1" thickBot="1">
      <c r="A4" s="10"/>
      <c r="B4" s="12"/>
      <c r="C4" s="215"/>
      <c r="D4" s="216"/>
      <c r="E4" s="216"/>
      <c r="F4" s="216"/>
      <c r="G4" s="216"/>
      <c r="H4" s="216"/>
      <c r="I4" s="216"/>
      <c r="J4" s="216"/>
      <c r="K4" s="216"/>
      <c r="L4" s="242" t="s">
        <v>0</v>
      </c>
      <c r="M4" s="242"/>
      <c r="N4" s="242"/>
      <c r="O4" s="243"/>
    </row>
    <row r="5" spans="1:20" ht="8.25" customHeight="1" thickBot="1">
      <c r="A5" s="5"/>
      <c r="B5" s="5"/>
      <c r="C5" s="31"/>
      <c r="D5" s="31"/>
      <c r="E5" s="31"/>
      <c r="F5" s="31"/>
      <c r="G5" s="31"/>
      <c r="H5" s="31"/>
      <c r="I5" s="31"/>
      <c r="J5" s="31"/>
      <c r="K5" s="31"/>
      <c r="L5" s="18"/>
      <c r="M5" s="18"/>
      <c r="N5" s="18"/>
      <c r="O5" s="18"/>
    </row>
    <row r="6" spans="1:20" s="19" customFormat="1" ht="31.5" customHeight="1" thickBot="1">
      <c r="A6" s="197" t="s">
        <v>2638</v>
      </c>
      <c r="B6" s="198"/>
      <c r="C6" s="198"/>
      <c r="D6" s="198"/>
      <c r="E6" s="198"/>
      <c r="F6" s="198"/>
      <c r="G6" s="198"/>
      <c r="H6" s="198"/>
      <c r="I6" s="198"/>
      <c r="J6" s="198"/>
      <c r="K6" s="198"/>
      <c r="L6" s="198"/>
      <c r="M6" s="198"/>
      <c r="N6" s="198"/>
      <c r="O6" s="199"/>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c r="D14" s="14"/>
      <c r="E14" s="14"/>
      <c r="F14" s="14"/>
      <c r="G14" s="14"/>
      <c r="H14" s="14"/>
      <c r="I14" s="14"/>
      <c r="J14" s="14"/>
      <c r="K14" s="14"/>
      <c r="L14" s="14"/>
      <c r="M14" s="14"/>
      <c r="N14" s="14"/>
      <c r="O14" s="15"/>
    </row>
    <row r="15" spans="1:20" ht="19.5" customHeight="1" thickBot="1">
      <c r="A15" s="9"/>
      <c r="B15" s="32" t="s">
        <v>2635</v>
      </c>
      <c r="C15" s="147" t="s">
        <v>2709</v>
      </c>
      <c r="D15" s="35"/>
      <c r="E15" s="35"/>
      <c r="F15" s="5"/>
      <c r="G15" s="32" t="s">
        <v>1168</v>
      </c>
      <c r="H15" s="102" t="s">
        <v>110</v>
      </c>
      <c r="I15" s="32" t="s">
        <v>2624</v>
      </c>
      <c r="J15" s="107" t="s">
        <v>2626</v>
      </c>
      <c r="L15" s="217" t="s">
        <v>8</v>
      </c>
      <c r="M15" s="217"/>
      <c r="N15" s="119"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7" t="s">
        <v>21</v>
      </c>
      <c r="B17" s="198"/>
      <c r="C17" s="198"/>
      <c r="D17" s="198"/>
      <c r="E17" s="198"/>
      <c r="F17" s="198"/>
      <c r="G17" s="198"/>
      <c r="H17" s="197" t="s">
        <v>12</v>
      </c>
      <c r="I17" s="198"/>
      <c r="J17" s="198"/>
      <c r="K17" s="198"/>
      <c r="L17" s="198"/>
      <c r="M17" s="198"/>
      <c r="N17" s="198"/>
      <c r="O17" s="199"/>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236"/>
      <c r="I20" s="140" t="s">
        <v>110</v>
      </c>
      <c r="J20" s="141" t="s">
        <v>806</v>
      </c>
      <c r="K20" s="142">
        <v>1552130566</v>
      </c>
      <c r="L20" s="143"/>
      <c r="M20" s="143">
        <v>44561</v>
      </c>
      <c r="N20" s="126">
        <f>+(M20-L20)/30</f>
        <v>1485.3666666666666</v>
      </c>
      <c r="O20" s="129"/>
      <c r="U20" s="125"/>
      <c r="V20" s="104">
        <f ca="1">NOW()</f>
        <v>44194.382358564813</v>
      </c>
      <c r="W20" s="104">
        <f ca="1">NOW()</f>
        <v>44194.382358564813</v>
      </c>
    </row>
    <row r="21" spans="1:23" ht="30" customHeight="1" outlineLevel="1">
      <c r="A21" s="9"/>
      <c r="B21" s="71"/>
      <c r="C21" s="5"/>
      <c r="D21" s="5"/>
      <c r="E21" s="5"/>
      <c r="F21" s="5"/>
      <c r="G21" s="5"/>
      <c r="H21" s="70"/>
      <c r="I21" s="140" t="s">
        <v>110</v>
      </c>
      <c r="J21" s="140" t="s">
        <v>809</v>
      </c>
      <c r="K21" s="142"/>
      <c r="L21" s="143"/>
      <c r="M21" s="143"/>
      <c r="N21" s="126">
        <f t="shared" ref="N21:N35" si="0">+(M21-L21)/30</f>
        <v>0</v>
      </c>
      <c r="O21" s="130"/>
    </row>
    <row r="22" spans="1:23" ht="30" customHeight="1" outlineLevel="1">
      <c r="A22" s="9"/>
      <c r="B22" s="71"/>
      <c r="C22" s="5"/>
      <c r="D22" s="5"/>
      <c r="E22" s="5"/>
      <c r="F22" s="5"/>
      <c r="G22" s="5"/>
      <c r="H22" s="70"/>
      <c r="I22" s="140" t="s">
        <v>110</v>
      </c>
      <c r="J22" s="141" t="s">
        <v>790</v>
      </c>
      <c r="K22" s="142"/>
      <c r="L22" s="143"/>
      <c r="M22" s="143"/>
      <c r="N22" s="127">
        <f t="shared" ref="N22:N33" si="1">+(M22-L22)/30</f>
        <v>0</v>
      </c>
      <c r="O22" s="130"/>
    </row>
    <row r="23" spans="1:23" ht="30" customHeight="1" outlineLevel="1">
      <c r="A23" s="9"/>
      <c r="B23" s="101"/>
      <c r="C23" s="21"/>
      <c r="D23" s="21"/>
      <c r="E23" s="21"/>
      <c r="F23" s="5"/>
      <c r="G23" s="5"/>
      <c r="H23" s="70"/>
      <c r="I23" s="140" t="s">
        <v>110</v>
      </c>
      <c r="J23" s="141" t="s">
        <v>220</v>
      </c>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t="s">
        <v>110</v>
      </c>
      <c r="J24" s="141" t="s">
        <v>808</v>
      </c>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0"/>
      <c r="I37" s="121"/>
      <c r="J37" s="121"/>
      <c r="K37" s="121"/>
      <c r="L37" s="121"/>
      <c r="M37" s="121"/>
      <c r="N37" s="121"/>
      <c r="O37" s="122"/>
    </row>
    <row r="38" spans="1:16" ht="21" customHeight="1">
      <c r="A38" s="9"/>
      <c r="B38" s="231" t="str">
        <f>VLOOKUP(B20,EAS!A2:B1439,2,0)</f>
        <v>COOPERATIVA COOPUMNAR</v>
      </c>
      <c r="C38" s="231"/>
      <c r="D38" s="231"/>
      <c r="E38" s="231"/>
      <c r="F38" s="231"/>
      <c r="G38" s="5"/>
      <c r="H38" s="123"/>
      <c r="I38" s="240" t="s">
        <v>7</v>
      </c>
      <c r="J38" s="240"/>
      <c r="K38" s="240"/>
      <c r="L38" s="240"/>
      <c r="M38" s="240"/>
      <c r="N38" s="240"/>
      <c r="O38" s="124"/>
    </row>
    <row r="39" spans="1:16" ht="42.95" customHeight="1" thickBot="1">
      <c r="A39" s="10"/>
      <c r="B39" s="11"/>
      <c r="C39" s="11"/>
      <c r="D39" s="11"/>
      <c r="E39" s="11"/>
      <c r="F39" s="11"/>
      <c r="G39" s="11"/>
      <c r="H39" s="10"/>
      <c r="I39" s="226" t="s">
        <v>2710</v>
      </c>
      <c r="J39" s="226"/>
      <c r="K39" s="226"/>
      <c r="L39" s="226"/>
      <c r="M39" s="226"/>
      <c r="N39" s="226"/>
      <c r="O39" s="12"/>
    </row>
    <row r="40" spans="1:16" ht="15.75" thickBot="1"/>
    <row r="41" spans="1:16" s="19" customFormat="1" ht="31.5" customHeight="1" thickBot="1">
      <c r="A41" s="197" t="s">
        <v>3</v>
      </c>
      <c r="B41" s="198"/>
      <c r="C41" s="198"/>
      <c r="D41" s="198"/>
      <c r="E41" s="198"/>
      <c r="F41" s="198"/>
      <c r="G41" s="198"/>
      <c r="H41" s="198"/>
      <c r="I41" s="198"/>
      <c r="J41" s="198"/>
      <c r="K41" s="198"/>
      <c r="L41" s="198"/>
      <c r="M41" s="198"/>
      <c r="N41" s="198"/>
      <c r="O41" s="199"/>
      <c r="P41" s="76"/>
    </row>
    <row r="42" spans="1:16" ht="8.25" customHeight="1" thickBot="1"/>
    <row r="43" spans="1:16" s="19" customFormat="1" ht="31.5" customHeight="1" thickBot="1">
      <c r="A43" s="175" t="s">
        <v>4</v>
      </c>
      <c r="B43" s="176"/>
      <c r="C43" s="176"/>
      <c r="D43" s="176"/>
      <c r="E43" s="176"/>
      <c r="F43" s="176"/>
      <c r="G43" s="176"/>
      <c r="H43" s="176"/>
      <c r="I43" s="176"/>
      <c r="J43" s="176"/>
      <c r="K43" s="176"/>
      <c r="L43" s="176"/>
      <c r="M43" s="176"/>
      <c r="N43" s="176"/>
      <c r="O43" s="177"/>
      <c r="P43" s="76"/>
    </row>
    <row r="44" spans="1:16" ht="15" customHeight="1">
      <c r="A44" s="178" t="s">
        <v>2655</v>
      </c>
      <c r="B44" s="179"/>
      <c r="C44" s="179"/>
      <c r="D44" s="179"/>
      <c r="E44" s="179"/>
      <c r="F44" s="179"/>
      <c r="G44" s="179"/>
      <c r="H44" s="179"/>
      <c r="I44" s="179"/>
      <c r="J44" s="179"/>
      <c r="K44" s="179"/>
      <c r="L44" s="179"/>
      <c r="M44" s="179"/>
      <c r="N44" s="179"/>
      <c r="O44" s="180"/>
    </row>
    <row r="45" spans="1:16">
      <c r="A45" s="181"/>
      <c r="B45" s="182"/>
      <c r="C45" s="182"/>
      <c r="D45" s="182"/>
      <c r="E45" s="182"/>
      <c r="F45" s="182"/>
      <c r="G45" s="182"/>
      <c r="H45" s="182"/>
      <c r="I45" s="182"/>
      <c r="J45" s="182"/>
      <c r="K45" s="182"/>
      <c r="L45" s="182"/>
      <c r="M45" s="182"/>
      <c r="N45" s="182"/>
      <c r="O45" s="183"/>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2664</v>
      </c>
      <c r="C48" s="115" t="s">
        <v>31</v>
      </c>
      <c r="D48" s="112" t="s">
        <v>2694</v>
      </c>
      <c r="E48" s="136">
        <v>40563</v>
      </c>
      <c r="F48" s="136">
        <v>40908</v>
      </c>
      <c r="G48" s="151">
        <f>IF(AND(E48&lt;&gt;"",F48&lt;&gt;""),((F48-E48)/30),"")</f>
        <v>11.5</v>
      </c>
      <c r="H48" s="113" t="s">
        <v>2691</v>
      </c>
      <c r="I48" s="112" t="s">
        <v>110</v>
      </c>
      <c r="J48" s="112" t="s">
        <v>769</v>
      </c>
      <c r="K48" s="114">
        <v>2002677354</v>
      </c>
      <c r="L48" s="115" t="s">
        <v>2695</v>
      </c>
      <c r="M48" s="109"/>
      <c r="N48" s="115" t="s">
        <v>27</v>
      </c>
      <c r="O48" s="115" t="s">
        <v>2695</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2664</v>
      </c>
      <c r="C52" s="115" t="s">
        <v>31</v>
      </c>
      <c r="D52" s="112" t="s">
        <v>2699</v>
      </c>
      <c r="E52" s="136">
        <v>40922</v>
      </c>
      <c r="F52" s="136">
        <v>41273</v>
      </c>
      <c r="G52" s="151">
        <f t="shared" si="3"/>
        <v>11.7</v>
      </c>
      <c r="H52" s="111" t="s">
        <v>2700</v>
      </c>
      <c r="I52" s="112" t="s">
        <v>110</v>
      </c>
      <c r="J52" s="112" t="s">
        <v>769</v>
      </c>
      <c r="K52" s="114">
        <v>819171681</v>
      </c>
      <c r="L52" s="115" t="s">
        <v>2695</v>
      </c>
      <c r="M52" s="109"/>
      <c r="N52" s="115" t="s">
        <v>27</v>
      </c>
      <c r="O52" s="115" t="s">
        <v>2695</v>
      </c>
      <c r="P52" s="79"/>
    </row>
    <row r="53" spans="1:16" s="7" customFormat="1" ht="24.75" customHeight="1" outlineLevel="1">
      <c r="A53" s="135">
        <v>6</v>
      </c>
      <c r="B53" s="113"/>
      <c r="C53" s="168"/>
      <c r="D53" s="112"/>
      <c r="E53" s="136"/>
      <c r="F53" s="136"/>
      <c r="G53" s="151" t="str">
        <f t="shared" si="3"/>
        <v/>
      </c>
      <c r="H53" s="111"/>
      <c r="I53" s="112" t="s">
        <v>110</v>
      </c>
      <c r="J53" s="112" t="s">
        <v>431</v>
      </c>
      <c r="K53" s="114"/>
      <c r="L53" s="168"/>
      <c r="M53" s="109"/>
      <c r="N53" s="168"/>
      <c r="O53" s="168"/>
      <c r="P53" s="79"/>
    </row>
    <row r="54" spans="1:16" s="7" customFormat="1" ht="24.75" customHeight="1" outlineLevel="1">
      <c r="A54" s="135">
        <v>7</v>
      </c>
      <c r="B54" s="113"/>
      <c r="C54" s="168"/>
      <c r="D54" s="112"/>
      <c r="E54" s="136"/>
      <c r="F54" s="136"/>
      <c r="G54" s="151" t="str">
        <f t="shared" si="3"/>
        <v/>
      </c>
      <c r="H54" s="113"/>
      <c r="I54" s="112" t="s">
        <v>110</v>
      </c>
      <c r="J54" s="112" t="s">
        <v>783</v>
      </c>
      <c r="K54" s="110"/>
      <c r="L54" s="168"/>
      <c r="M54" s="109"/>
      <c r="N54" s="168"/>
      <c r="O54" s="168"/>
      <c r="P54" s="79"/>
    </row>
    <row r="55" spans="1:16" s="7" customFormat="1" ht="24.75" customHeight="1" outlineLevel="1">
      <c r="A55" s="135">
        <v>8</v>
      </c>
      <c r="B55" s="113" t="s">
        <v>2664</v>
      </c>
      <c r="C55" s="115" t="s">
        <v>31</v>
      </c>
      <c r="D55" s="112" t="s">
        <v>2697</v>
      </c>
      <c r="E55" s="136">
        <v>41513</v>
      </c>
      <c r="F55" s="136">
        <v>41851</v>
      </c>
      <c r="G55" s="151">
        <f t="shared" si="3"/>
        <v>11.266666666666667</v>
      </c>
      <c r="H55" s="113" t="s">
        <v>2701</v>
      </c>
      <c r="I55" s="112" t="s">
        <v>110</v>
      </c>
      <c r="J55" s="112" t="s">
        <v>794</v>
      </c>
      <c r="K55" s="110">
        <v>94882631</v>
      </c>
      <c r="L55" s="115" t="s">
        <v>2695</v>
      </c>
      <c r="M55" s="109"/>
      <c r="N55" s="115" t="s">
        <v>27</v>
      </c>
      <c r="O55" s="115" t="s">
        <v>2695</v>
      </c>
      <c r="P55" s="79"/>
    </row>
    <row r="56" spans="1:16" s="7" customFormat="1" ht="24.75" customHeight="1" outlineLevel="1">
      <c r="A56" s="135">
        <v>9</v>
      </c>
      <c r="B56" s="113" t="s">
        <v>2664</v>
      </c>
      <c r="C56" s="115" t="s">
        <v>31</v>
      </c>
      <c r="D56" s="112" t="s">
        <v>2703</v>
      </c>
      <c r="E56" s="136">
        <v>41851</v>
      </c>
      <c r="F56" s="136">
        <v>41943</v>
      </c>
      <c r="G56" s="151">
        <f t="shared" si="3"/>
        <v>3.0666666666666669</v>
      </c>
      <c r="H56" s="113" t="s">
        <v>2698</v>
      </c>
      <c r="I56" s="112" t="s">
        <v>110</v>
      </c>
      <c r="J56" s="112" t="s">
        <v>792</v>
      </c>
      <c r="K56" s="114">
        <v>294136272</v>
      </c>
      <c r="L56" s="115" t="s">
        <v>2695</v>
      </c>
      <c r="M56" s="109"/>
      <c r="N56" s="115" t="s">
        <v>27</v>
      </c>
      <c r="O56" s="115" t="s">
        <v>2695</v>
      </c>
      <c r="P56" s="79"/>
    </row>
    <row r="57" spans="1:16" s="7" customFormat="1" ht="24.75" customHeight="1" outlineLevel="1">
      <c r="A57" s="135">
        <v>10</v>
      </c>
      <c r="B57" s="113"/>
      <c r="C57" s="168"/>
      <c r="D57" s="112"/>
      <c r="E57" s="136"/>
      <c r="F57" s="136"/>
      <c r="G57" s="151" t="str">
        <f t="shared" si="3"/>
        <v/>
      </c>
      <c r="H57" s="113"/>
      <c r="I57" s="112" t="s">
        <v>110</v>
      </c>
      <c r="J57" s="112" t="s">
        <v>220</v>
      </c>
      <c r="K57" s="114"/>
      <c r="L57" s="168"/>
      <c r="M57" s="109"/>
      <c r="N57" s="168"/>
      <c r="O57" s="168"/>
      <c r="P57" s="79"/>
    </row>
    <row r="58" spans="1:16" s="7" customFormat="1" ht="24.75" customHeight="1" outlineLevel="1">
      <c r="A58" s="135">
        <v>11</v>
      </c>
      <c r="B58" s="113"/>
      <c r="C58" s="168"/>
      <c r="D58" s="112"/>
      <c r="E58" s="136"/>
      <c r="F58" s="136"/>
      <c r="G58" s="151" t="str">
        <f t="shared" si="3"/>
        <v/>
      </c>
      <c r="H58" s="113"/>
      <c r="I58" s="112" t="s">
        <v>110</v>
      </c>
      <c r="J58" s="112" t="s">
        <v>813</v>
      </c>
      <c r="K58" s="114"/>
      <c r="L58" s="168"/>
      <c r="M58" s="109"/>
      <c r="N58" s="168"/>
      <c r="O58" s="168"/>
      <c r="P58" s="79"/>
    </row>
    <row r="59" spans="1:16" s="7" customFormat="1" ht="24.75" customHeight="1" outlineLevel="1">
      <c r="A59" s="135">
        <v>12</v>
      </c>
      <c r="B59" s="113" t="s">
        <v>2664</v>
      </c>
      <c r="C59" s="115" t="s">
        <v>31</v>
      </c>
      <c r="D59" s="112" t="s">
        <v>2704</v>
      </c>
      <c r="E59" s="136">
        <v>41999</v>
      </c>
      <c r="F59" s="136">
        <v>42369</v>
      </c>
      <c r="G59" s="151">
        <f t="shared" si="3"/>
        <v>12.333333333333334</v>
      </c>
      <c r="H59" s="113" t="s">
        <v>2693</v>
      </c>
      <c r="I59" s="112" t="s">
        <v>110</v>
      </c>
      <c r="J59" s="112" t="s">
        <v>792</v>
      </c>
      <c r="K59" s="114">
        <v>729567500</v>
      </c>
      <c r="L59" s="115" t="s">
        <v>2695</v>
      </c>
      <c r="M59" s="109"/>
      <c r="N59" s="115" t="s">
        <v>27</v>
      </c>
      <c r="O59" s="115" t="s">
        <v>2695</v>
      </c>
      <c r="P59" s="79"/>
    </row>
    <row r="60" spans="1:16" s="7" customFormat="1" ht="24.75" customHeight="1" outlineLevel="1">
      <c r="A60" s="135">
        <v>13</v>
      </c>
      <c r="B60" s="113" t="s">
        <v>2664</v>
      </c>
      <c r="C60" s="115" t="s">
        <v>31</v>
      </c>
      <c r="D60" s="112" t="s">
        <v>2692</v>
      </c>
      <c r="E60" s="136">
        <v>43126</v>
      </c>
      <c r="F60" s="136">
        <v>43312</v>
      </c>
      <c r="G60" s="151">
        <f t="shared" si="3"/>
        <v>6.2</v>
      </c>
      <c r="H60" s="113" t="s">
        <v>2696</v>
      </c>
      <c r="I60" s="112" t="s">
        <v>110</v>
      </c>
      <c r="J60" s="112" t="s">
        <v>785</v>
      </c>
      <c r="K60" s="114">
        <v>219813253</v>
      </c>
      <c r="L60" s="115" t="s">
        <v>2695</v>
      </c>
      <c r="M60" s="109"/>
      <c r="N60" s="115" t="s">
        <v>27</v>
      </c>
      <c r="O60" s="115" t="s">
        <v>2695</v>
      </c>
      <c r="P60" s="79"/>
    </row>
    <row r="61" spans="1:16" s="7" customFormat="1" ht="24.75" customHeight="1" outlineLevel="1">
      <c r="A61" s="135">
        <v>14</v>
      </c>
      <c r="B61" s="113" t="s">
        <v>2664</v>
      </c>
      <c r="C61" s="115" t="s">
        <v>31</v>
      </c>
      <c r="D61" s="112" t="s">
        <v>2705</v>
      </c>
      <c r="E61" s="136">
        <v>43313</v>
      </c>
      <c r="F61" s="136">
        <v>43449</v>
      </c>
      <c r="G61" s="151">
        <f t="shared" si="3"/>
        <v>4.5333333333333332</v>
      </c>
      <c r="H61" s="113" t="s">
        <v>2706</v>
      </c>
      <c r="I61" s="112" t="s">
        <v>110</v>
      </c>
      <c r="J61" s="112" t="s">
        <v>785</v>
      </c>
      <c r="K61" s="114">
        <v>156251684</v>
      </c>
      <c r="L61" s="115" t="s">
        <v>2695</v>
      </c>
      <c r="M61" s="109"/>
      <c r="N61" s="115" t="s">
        <v>27</v>
      </c>
      <c r="O61" s="115" t="s">
        <v>2695</v>
      </c>
      <c r="P61" s="79"/>
    </row>
    <row r="62" spans="1:16" s="7" customFormat="1" ht="24.75" customHeight="1" outlineLevel="1">
      <c r="A62" s="135">
        <v>15</v>
      </c>
      <c r="B62" s="113" t="s">
        <v>2664</v>
      </c>
      <c r="C62" s="115" t="s">
        <v>31</v>
      </c>
      <c r="D62" s="112" t="s">
        <v>2707</v>
      </c>
      <c r="E62" s="136">
        <v>43450</v>
      </c>
      <c r="F62" s="136">
        <v>43921</v>
      </c>
      <c r="G62" s="151">
        <f t="shared" si="3"/>
        <v>15.7</v>
      </c>
      <c r="H62" s="113" t="s">
        <v>2702</v>
      </c>
      <c r="I62" s="112" t="s">
        <v>110</v>
      </c>
      <c r="J62" s="112" t="s">
        <v>519</v>
      </c>
      <c r="K62" s="114">
        <v>1943791945</v>
      </c>
      <c r="L62" s="115" t="s">
        <v>2695</v>
      </c>
      <c r="M62" s="109"/>
      <c r="N62" s="115" t="s">
        <v>27</v>
      </c>
      <c r="O62" s="115" t="s">
        <v>2695</v>
      </c>
      <c r="P62" s="79"/>
    </row>
    <row r="63" spans="1:16" s="7" customFormat="1" ht="24.75" customHeight="1" outlineLevel="1">
      <c r="A63" s="135">
        <v>16</v>
      </c>
      <c r="B63" s="113"/>
      <c r="C63" s="168"/>
      <c r="D63" s="112"/>
      <c r="E63" s="136"/>
      <c r="F63" s="136"/>
      <c r="G63" s="151" t="str">
        <f t="shared" si="3"/>
        <v/>
      </c>
      <c r="H63" s="113"/>
      <c r="I63" s="112" t="s">
        <v>110</v>
      </c>
      <c r="J63" s="112" t="s">
        <v>785</v>
      </c>
      <c r="K63" s="114"/>
      <c r="L63" s="168"/>
      <c r="M63" s="109"/>
      <c r="N63" s="168"/>
      <c r="O63" s="168"/>
      <c r="P63" s="79"/>
    </row>
    <row r="64" spans="1:16" s="7" customFormat="1" ht="24.75" customHeight="1" outlineLevel="1">
      <c r="A64" s="135">
        <v>17</v>
      </c>
      <c r="B64" s="113" t="s">
        <v>2664</v>
      </c>
      <c r="C64" s="115" t="s">
        <v>31</v>
      </c>
      <c r="D64" s="112" t="s">
        <v>2708</v>
      </c>
      <c r="E64" s="136">
        <v>43885</v>
      </c>
      <c r="F64" s="136">
        <v>44165</v>
      </c>
      <c r="G64" s="151">
        <f t="shared" si="3"/>
        <v>9.3333333333333339</v>
      </c>
      <c r="H64" s="113" t="s">
        <v>2683</v>
      </c>
      <c r="I64" s="112" t="s">
        <v>110</v>
      </c>
      <c r="J64" s="112" t="s">
        <v>772</v>
      </c>
      <c r="K64" s="114">
        <v>2300838309</v>
      </c>
      <c r="L64" s="115" t="s">
        <v>2695</v>
      </c>
      <c r="M64" s="109"/>
      <c r="N64" s="115" t="s">
        <v>1151</v>
      </c>
      <c r="O64" s="115" t="s">
        <v>2695</v>
      </c>
      <c r="P64" s="79"/>
    </row>
    <row r="65" spans="1:16" s="7" customFormat="1" ht="24.75" customHeight="1" outlineLevel="1">
      <c r="A65" s="135">
        <v>18</v>
      </c>
      <c r="B65" s="113"/>
      <c r="C65" s="115"/>
      <c r="D65" s="112"/>
      <c r="E65" s="136"/>
      <c r="F65" s="136"/>
      <c r="G65" s="151" t="str">
        <f t="shared" si="3"/>
        <v/>
      </c>
      <c r="H65" s="113"/>
      <c r="I65" s="112" t="s">
        <v>110</v>
      </c>
      <c r="J65" s="112" t="s">
        <v>261</v>
      </c>
      <c r="K65" s="114"/>
      <c r="L65" s="115"/>
      <c r="M65" s="109"/>
      <c r="N65" s="115"/>
      <c r="O65" s="115"/>
      <c r="P65" s="79"/>
    </row>
    <row r="66" spans="1:16" s="7" customFormat="1" ht="24.75" customHeight="1" outlineLevel="1">
      <c r="A66" s="135">
        <v>19</v>
      </c>
      <c r="B66" s="113"/>
      <c r="C66" s="115"/>
      <c r="D66" s="112"/>
      <c r="E66" s="136"/>
      <c r="F66" s="136"/>
      <c r="G66" s="151" t="str">
        <f t="shared" si="3"/>
        <v/>
      </c>
      <c r="H66" s="113"/>
      <c r="I66" s="169" t="s">
        <v>110</v>
      </c>
      <c r="J66" s="169" t="s">
        <v>775</v>
      </c>
      <c r="K66" s="169"/>
      <c r="L66" s="115"/>
      <c r="M66" s="109"/>
      <c r="N66" s="115"/>
      <c r="O66" s="115"/>
      <c r="P66" s="79"/>
    </row>
    <row r="67" spans="1:16" s="7" customFormat="1" ht="24.75" customHeight="1" outlineLevel="1">
      <c r="A67" s="135">
        <v>20</v>
      </c>
      <c r="B67" s="113"/>
      <c r="C67" s="115"/>
      <c r="D67" s="112"/>
      <c r="E67" s="136"/>
      <c r="F67" s="136"/>
      <c r="G67" s="151" t="str">
        <f t="shared" si="3"/>
        <v/>
      </c>
      <c r="H67" s="113"/>
      <c r="I67" s="169" t="s">
        <v>110</v>
      </c>
      <c r="J67" s="169" t="s">
        <v>793</v>
      </c>
      <c r="K67" s="169"/>
      <c r="L67" s="115"/>
      <c r="M67" s="109"/>
      <c r="N67" s="115"/>
      <c r="O67" s="115"/>
      <c r="P67" s="79"/>
    </row>
    <row r="68" spans="1:16" s="7" customFormat="1" ht="24.75" customHeight="1" outlineLevel="1">
      <c r="A68" s="135">
        <v>21</v>
      </c>
      <c r="B68" s="113"/>
      <c r="C68" s="168"/>
      <c r="D68" s="112"/>
      <c r="E68" s="136"/>
      <c r="F68" s="136"/>
      <c r="G68" s="151" t="str">
        <f t="shared" si="3"/>
        <v/>
      </c>
      <c r="H68" s="113"/>
      <c r="I68" s="169" t="s">
        <v>110</v>
      </c>
      <c r="J68" s="169" t="s">
        <v>813</v>
      </c>
      <c r="K68" s="169"/>
      <c r="L68" s="168"/>
      <c r="M68" s="109"/>
      <c r="N68" s="168"/>
      <c r="O68" s="168"/>
      <c r="P68" s="79"/>
    </row>
    <row r="69" spans="1:16" s="7" customFormat="1" ht="24.75" customHeight="1" outlineLevel="1">
      <c r="A69" s="135">
        <v>22</v>
      </c>
      <c r="B69" s="113"/>
      <c r="C69" s="115"/>
      <c r="D69" s="112"/>
      <c r="E69" s="136"/>
      <c r="F69" s="136"/>
      <c r="G69" s="151" t="str">
        <f t="shared" si="3"/>
        <v/>
      </c>
      <c r="H69" s="113"/>
      <c r="I69" s="169" t="s">
        <v>110</v>
      </c>
      <c r="J69" s="169" t="s">
        <v>243</v>
      </c>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69" t="s">
        <v>110</v>
      </c>
      <c r="J70" s="169" t="s">
        <v>814</v>
      </c>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175" t="s">
        <v>2633</v>
      </c>
      <c r="B109" s="176"/>
      <c r="C109" s="176"/>
      <c r="D109" s="176"/>
      <c r="E109" s="176"/>
      <c r="F109" s="176"/>
      <c r="G109" s="176"/>
      <c r="H109" s="176"/>
      <c r="I109" s="176"/>
      <c r="J109" s="176"/>
      <c r="K109" s="176"/>
      <c r="L109" s="176"/>
      <c r="M109" s="176"/>
      <c r="N109" s="176"/>
      <c r="O109" s="177"/>
      <c r="P109" s="76"/>
    </row>
    <row r="110" spans="1:16" ht="15" customHeight="1">
      <c r="A110" s="178" t="s">
        <v>2656</v>
      </c>
      <c r="B110" s="179"/>
      <c r="C110" s="179"/>
      <c r="D110" s="179"/>
      <c r="E110" s="179"/>
      <c r="F110" s="179"/>
      <c r="G110" s="179"/>
      <c r="H110" s="179"/>
      <c r="I110" s="179"/>
      <c r="J110" s="179"/>
      <c r="K110" s="179"/>
      <c r="L110" s="179"/>
      <c r="M110" s="179"/>
      <c r="N110" s="179"/>
      <c r="O110" s="180"/>
    </row>
    <row r="111" spans="1:16" ht="15.75" thickBot="1">
      <c r="A111" s="181"/>
      <c r="B111" s="182"/>
      <c r="C111" s="182"/>
      <c r="D111" s="182"/>
      <c r="E111" s="182"/>
      <c r="F111" s="182"/>
      <c r="G111" s="182"/>
      <c r="H111" s="182"/>
      <c r="I111" s="182"/>
      <c r="J111" s="182"/>
      <c r="K111" s="182"/>
      <c r="L111" s="182"/>
      <c r="M111" s="182"/>
      <c r="N111" s="182"/>
      <c r="O111" s="183"/>
    </row>
    <row r="112" spans="1:16" s="1" customFormat="1" ht="26.25" customHeight="1" thickBot="1">
      <c r="I112" s="189" t="s">
        <v>9</v>
      </c>
      <c r="J112" s="190"/>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c r="A163" s="200" t="s">
        <v>2660</v>
      </c>
      <c r="B163" s="201"/>
      <c r="C163" s="201"/>
      <c r="D163" s="201"/>
      <c r="E163" s="202"/>
      <c r="F163" s="203" t="s">
        <v>2661</v>
      </c>
      <c r="G163" s="203"/>
      <c r="H163" s="203"/>
      <c r="I163" s="200" t="s">
        <v>2630</v>
      </c>
      <c r="J163" s="201"/>
      <c r="K163" s="201"/>
      <c r="L163" s="201"/>
      <c r="M163" s="201"/>
      <c r="N163" s="201"/>
      <c r="O163" s="202"/>
    </row>
    <row r="164" spans="1:28" ht="9" customHeight="1">
      <c r="A164" s="29"/>
      <c r="B164" s="30"/>
      <c r="C164" s="30"/>
      <c r="E164" s="8"/>
      <c r="F164" s="30"/>
      <c r="G164" s="30"/>
      <c r="H164" s="30"/>
      <c r="I164" s="29"/>
      <c r="J164" s="30"/>
      <c r="K164" s="5"/>
      <c r="L164" s="5"/>
      <c r="M164" s="5"/>
      <c r="N164" s="148"/>
      <c r="O164" s="8"/>
      <c r="Q164" s="4" t="s">
        <v>2644</v>
      </c>
    </row>
    <row r="165" spans="1:28">
      <c r="A165" s="9"/>
      <c r="B165" s="204" t="s">
        <v>2614</v>
      </c>
      <c r="C165" s="204"/>
      <c r="D165" s="204"/>
      <c r="E165" s="8"/>
      <c r="F165" s="5"/>
      <c r="G165" s="205" t="s">
        <v>2614</v>
      </c>
      <c r="H165" s="205"/>
      <c r="I165" s="206" t="s">
        <v>1164</v>
      </c>
      <c r="J165" s="207"/>
      <c r="K165" s="207"/>
      <c r="L165" s="207"/>
      <c r="M165" s="207"/>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08" t="s">
        <v>2643</v>
      </c>
      <c r="J167" s="209"/>
      <c r="K167" s="209"/>
      <c r="L167" s="209"/>
      <c r="M167" s="209"/>
      <c r="N167" s="209"/>
      <c r="O167" s="210"/>
      <c r="U167" s="51"/>
    </row>
    <row r="168" spans="1:28">
      <c r="A168" s="9"/>
      <c r="B168" s="227" t="s">
        <v>2658</v>
      </c>
      <c r="C168" s="227"/>
      <c r="D168" s="227"/>
      <c r="E168" s="8"/>
      <c r="F168" s="5"/>
      <c r="H168" s="81" t="s">
        <v>2657</v>
      </c>
      <c r="I168" s="208"/>
      <c r="J168" s="209"/>
      <c r="K168" s="209"/>
      <c r="L168" s="209"/>
      <c r="M168" s="209"/>
      <c r="N168" s="209"/>
      <c r="O168" s="21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7" t="s">
        <v>2667</v>
      </c>
      <c r="B172" s="198"/>
      <c r="C172" s="198"/>
      <c r="D172" s="198"/>
      <c r="E172" s="198"/>
      <c r="F172" s="198"/>
      <c r="G172" s="198"/>
      <c r="H172" s="198"/>
      <c r="I172" s="198"/>
      <c r="J172" s="198"/>
      <c r="K172" s="198"/>
      <c r="L172" s="198"/>
      <c r="M172" s="198"/>
      <c r="N172" s="198"/>
      <c r="O172" s="199"/>
      <c r="P172" s="76"/>
    </row>
    <row r="173" spans="1:28" ht="15" customHeight="1">
      <c r="A173" s="191" t="s">
        <v>2673</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c r="A179" s="9"/>
      <c r="B179" s="184" t="s">
        <v>2668</v>
      </c>
      <c r="C179" s="184"/>
      <c r="D179" s="184"/>
      <c r="E179" s="162">
        <v>0.02</v>
      </c>
      <c r="F179" s="161">
        <v>0.01</v>
      </c>
      <c r="G179" s="156">
        <f>IF(F179&gt;0,SUM(E179+F179),"")</f>
        <v>0.03</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46563916.979999997</v>
      </c>
      <c r="F185" s="92"/>
      <c r="G185" s="93"/>
      <c r="H185" s="88"/>
      <c r="I185" s="90" t="s">
        <v>2627</v>
      </c>
      <c r="J185" s="157">
        <f>+SUM(M179:M183)</f>
        <v>0.02</v>
      </c>
      <c r="K185" s="229" t="s">
        <v>2628</v>
      </c>
      <c r="L185" s="229"/>
      <c r="M185" s="94">
        <f>+J185*(SUM(K20:K35))</f>
        <v>31042611.32</v>
      </c>
      <c r="N185" s="95"/>
      <c r="O185" s="96"/>
    </row>
    <row r="186" spans="1:28" ht="15.75" thickBot="1">
      <c r="A186" s="10"/>
      <c r="B186" s="97"/>
      <c r="C186" s="97"/>
      <c r="D186" s="97"/>
      <c r="E186" s="97"/>
      <c r="F186" s="97"/>
      <c r="G186" s="97"/>
      <c r="H186" s="97"/>
      <c r="I186" s="159" t="s">
        <v>2672</v>
      </c>
      <c r="J186" s="97"/>
      <c r="K186" s="97"/>
      <c r="L186" s="97"/>
      <c r="M186" s="97"/>
      <c r="N186" s="98"/>
      <c r="O186" s="99"/>
    </row>
    <row r="187" spans="1:28" ht="8.25" customHeight="1" thickBot="1"/>
    <row r="188" spans="1:28" s="19" customFormat="1" ht="31.5" customHeight="1" thickBot="1">
      <c r="A188" s="197" t="s">
        <v>18</v>
      </c>
      <c r="B188" s="198"/>
      <c r="C188" s="198"/>
      <c r="D188" s="198"/>
      <c r="E188" s="198"/>
      <c r="F188" s="198"/>
      <c r="G188" s="198"/>
      <c r="H188" s="198"/>
      <c r="I188" s="198"/>
      <c r="J188" s="198"/>
      <c r="K188" s="198"/>
      <c r="L188" s="198"/>
      <c r="M188" s="198"/>
      <c r="N188" s="198"/>
      <c r="O188" s="199"/>
      <c r="P188" s="76"/>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8" t="s">
        <v>2636</v>
      </c>
      <c r="C192" s="188"/>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2687</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7" t="s">
        <v>29</v>
      </c>
      <c r="B197" s="198"/>
      <c r="C197" s="198"/>
      <c r="D197" s="198"/>
      <c r="E197" s="198"/>
      <c r="F197" s="198"/>
      <c r="G197" s="198"/>
      <c r="H197" s="198"/>
      <c r="I197" s="198"/>
      <c r="J197" s="198"/>
      <c r="K197" s="198"/>
      <c r="L197" s="198"/>
      <c r="M197" s="198"/>
      <c r="N197" s="198"/>
      <c r="O197" s="199"/>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8" t="s">
        <v>2659</v>
      </c>
      <c r="C199" s="228"/>
      <c r="D199" s="228"/>
      <c r="E199" s="228"/>
      <c r="F199" s="228"/>
      <c r="G199" s="228"/>
      <c r="H199" s="228"/>
      <c r="I199" s="228"/>
      <c r="J199" s="228"/>
      <c r="K199" s="228"/>
      <c r="L199" s="228"/>
      <c r="M199" s="228"/>
      <c r="N199" s="228"/>
      <c r="O199" s="8"/>
    </row>
    <row r="200" spans="1:18">
      <c r="A200" s="9"/>
      <c r="B200" s="185"/>
      <c r="C200" s="185"/>
      <c r="D200" s="185"/>
      <c r="E200" s="185"/>
      <c r="F200" s="185"/>
      <c r="G200" s="185"/>
      <c r="H200" s="185"/>
      <c r="I200" s="185"/>
      <c r="J200" s="185"/>
      <c r="K200" s="185"/>
      <c r="L200" s="185"/>
      <c r="M200" s="185"/>
      <c r="N200" s="185"/>
      <c r="O200" s="8"/>
    </row>
    <row r="201" spans="1:18">
      <c r="A201" s="9"/>
      <c r="B201" s="186" t="s">
        <v>2648</v>
      </c>
      <c r="C201" s="187"/>
      <c r="D201" s="187"/>
      <c r="E201" s="187"/>
      <c r="F201" s="187"/>
      <c r="G201" s="187"/>
      <c r="H201" s="187"/>
      <c r="I201" s="187"/>
      <c r="J201" s="187"/>
      <c r="K201" s="187"/>
      <c r="L201" s="187"/>
      <c r="M201" s="187"/>
      <c r="N201" s="18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2688</v>
      </c>
      <c r="J211" s="27" t="s">
        <v>2622</v>
      </c>
      <c r="K211" s="139" t="s">
        <v>2688</v>
      </c>
      <c r="L211" s="21"/>
      <c r="M211" s="21"/>
      <c r="N211" s="21"/>
      <c r="O211" s="8"/>
    </row>
    <row r="212" spans="1:15">
      <c r="A212" s="9"/>
      <c r="B212" s="27" t="s">
        <v>2619</v>
      </c>
      <c r="C212" s="138" t="s">
        <v>2687</v>
      </c>
      <c r="D212" s="21"/>
      <c r="G212" s="27" t="s">
        <v>2621</v>
      </c>
      <c r="H212" s="139" t="s">
        <v>2689</v>
      </c>
      <c r="J212" s="27" t="s">
        <v>2623</v>
      </c>
      <c r="K212" s="138" t="s">
        <v>2690</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dcmitype/"/>
    <ds:schemaRef ds:uri="http://schemas.microsoft.com/office/2006/metadata/properties"/>
    <ds:schemaRef ds:uri="a65d333d-5b59-4810-bc94-b80d9325abbc"/>
    <ds:schemaRef ds:uri="http://schemas.microsoft.com/office/2006/documentManagement/types"/>
    <ds:schemaRef ds:uri="http://purl.org/dc/elements/1.1/"/>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2020-12-29T14:10:38Z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