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<sst xmlns="http://schemas.openxmlformats.org/spreadsheetml/2006/main" count="3195" uniqueCount="2705">
  <si>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</si>
  <si>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</si>
  <si>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</si>
  <si>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</si>
  <si>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</si>
  <si>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</si>
  <si>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</si>
  <si>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</si>
  <si>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</si>
  <si>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</si>
  <si>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</si>
  <si>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</si>
  <si>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</si>
  <si>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</si>
  <si>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</si>
  <si>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</si>
  <si>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</si>
  <si>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</si>
  <si>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</si>
  <si>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</si>
  <si>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</si>
  <si>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</si>
  <si>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</si>
  <si>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</si>
  <si>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</si>
  <si>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</si>
  <si>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</si>
  <si>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</si>
  <si>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</si>
  <si>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</si>
  <si>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</si>
  <si>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</si>
  <si>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</si>
  <si>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</si>
  <si>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</si>
  <si>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</si>
  <si>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</si>
  <si>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</si>
  <si>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</si>
  <si>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</si>
  <si>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</si>
  <si>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</si>
  <si>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</si>
  <si>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</si>
  <si>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</si>
  <si>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</si>
  <si>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</si>
  <si>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</si>
  <si>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</si>
  <si>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</si>
  <si>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</si>
  <si>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</si>
  <si>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</si>
  <si>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</si>
  <si>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</si>
  <si>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</si>
  <si>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</si>
  <si>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</si>
  <si>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</si>
  <si>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</si>
  <si>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</si>
  <si>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</si>
  <si>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</si>
  <si>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</si>
  <si>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</si>
  <si>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</si>
  <si>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</si>
  <si>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</si>
  <si>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</si>
  <si>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</si>
  <si>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</si>
  <si>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</si>
  <si>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</si>
  <si>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</si>
  <si>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</si>
  <si>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</si>
  <si>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</si>
  <si>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</si>
  <si>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</si>
  <si>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</si>
  <si>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</si>
  <si>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</si>
  <si>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</si>
  <si>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</si>
  <si>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</si>
  <si>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</si>
  <si>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</si>
  <si>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</si>
  <si>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</si>
  <si>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</si>
  <si>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</si>
  <si>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</si>
  <si>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</si>
  <si>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</si>
  <si>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</si>
  <si>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</si>
  <si>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</si>
  <si>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</si>
  <si>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</si>
  <si>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</si>
  <si>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</si>
  <si>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</si>
  <si>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</si>
  <si>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</si>
  <si>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</si>
  <si>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</si>
  <si>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</si>
  <si>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</si>
  <si>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</si>
  <si>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</si>
  <si>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</si>
  <si>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</si>
  <si>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</si>
  <si>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</si>
  <si>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</si>
  <si>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</si>
  <si>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</si>
  <si>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</si>
  <si>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</si>
  <si>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</si>
  <si>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</si>
  <si>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</si>
  <si>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</si>
  <si>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</si>
  <si>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</si>
  <si>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</si>
  <si>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</si>
  <si>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</si>
  <si>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</si>
  <si>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</si>
  <si>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</si>
  <si>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</si>
  <si>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</si>
  <si>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</si>
  <si>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</si>
  <si>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</si>
  <si>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</si>
  <si>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</si>
  <si>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</si>
  <si>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</si>
  <si>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</si>
  <si>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</si>
  <si>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</si>
  <si>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</si>
  <si>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</si>
  <si>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</si>
  <si>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</si>
  <si>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</si>
  <si>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</si>
  <si>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</si>
  <si>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</si>
  <si>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</si>
  <si>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</si>
  <si>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</si>
  <si>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</si>
  <si>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</si>
  <si>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</si>
  <si>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</si>
  <si>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</si>
  <si>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</si>
  <si>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</si>
  <si>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</si>
  <si>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</si>
  <si>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</si>
  <si>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</si>
  <si>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</si>
  <si>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</si>
  <si>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</si>
  <si>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</si>
  <si>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</si>
  <si>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</si>
  <si>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</si>
  <si>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</si>
  <si>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</si>
  <si>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</si>
  <si>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</si>
  <si>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</si>
  <si>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</si>
  <si>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</si>
  <si>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</si>
  <si>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</si>
  <si>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</si>
  <si>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</si>
  <si>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</si>
  <si>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</si>
  <si>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</si>
  <si>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</si>
  <si>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</si>
  <si>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</si>
  <si>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</si>
  <si>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</si>
  <si>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</si>
  <si>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</si>
  <si>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</si>
  <si>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</si>
  <si>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</si>
  <si>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</si>
  <si>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</si>
  <si>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</si>
  <si>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</si>
  <si>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</si>
  <si>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</si>
  <si>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</si>
  <si>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</si>
  <si>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</si>
  <si>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</si>
  <si>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</si>
  <si>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</si>
  <si>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</si>
  <si>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</si>
  <si>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</si>
  <si>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</si>
  <si>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</si>
  <si>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</si>
  <si>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</si>
  <si>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</si>
  <si>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</si>
  <si>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</si>
  <si>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</si>
  <si>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</si>
  <si>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</si>
  <si>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</si>
  <si>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</si>
  <si>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</si>
  <si>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</si>
  <si>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</si>
  <si>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</si>
  <si>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</si>
  <si>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</si>
  <si>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</si>
  <si>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</si>
  <si>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</si>
  <si>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</si>
  <si>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</si>
  <si>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</si>
  <si>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</si>
  <si>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</si>
  <si>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</si>
  <si>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</si>
  <si>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</si>
  <si>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</si>
  <si>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</si>
  <si>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</si>
  <si>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</si>
  <si>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</si>
  <si>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</si>
  <si>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</si>
  <si>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</si>
  <si>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</si>
  <si>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</si>
  <si>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</si>
  <si>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</si>
  <si>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</si>
  <si>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</si>
  <si>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</si>
  <si>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</si>
  <si>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</si>
  <si>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</si>
  <si>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</si>
  <si>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</si>
  <si>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</si>
  <si>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</si>
  <si>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</si>
  <si>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</si>
  <si>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</si>
  <si>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</si>
  <si>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</si>
  <si>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</si>
  <si>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</si>
  <si>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</si>
  <si>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</si>
  <si>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</si>
  <si>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</si>
  <si>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</si>
  <si>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</si>
  <si>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</si>
  <si>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</si>
  <si>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</si>
  <si>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</si>
  <si>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</si>
  <si>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</si>
  <si>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</si>
  <si>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</si>
  <si>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</si>
  <si>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</si>
  <si>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</si>
  <si>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</si>
  <si>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</si>
  <si>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</si>
  <si>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</si>
  <si>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</si>
  <si>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</si>
  <si>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</si>
  <si>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</si>
  <si>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</si>
  <si>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</si>
  <si>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</si>
  <si>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</si>
  <si>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</si>
  <si>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</si>
  <si>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</si>
  <si>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</si>
  <si>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</si>
  <si>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</si>
  <si>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</si>
  <si>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</si>
  <si>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</si>
  <si>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</si>
  <si>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</si>
  <si>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</si>
  <si>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</si>
  <si>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</si>
  <si>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</si>
  <si>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</si>
  <si>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</si>
  <si>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</si>
  <si>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</si>
  <si>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</si>
  <si>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</si>
  <si>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</si>
  <si>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</si>
  <si>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</si>
  <si>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</si>
  <si>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</si>
  <si>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</si>
  <si>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</si>
  <si>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</si>
  <si>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</si>
  <si>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</si>
  <si>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</si>
  <si>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</si>
  <si>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</si>
  <si>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</si>
  <si>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</si>
  <si>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</si>
  <si>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</si>
  <si>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</si>
  <si>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</si>
  <si>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</si>
  <si>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</si>
  <si>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</si>
  <si>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</si>
  <si>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</si>
  <si>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</si>
  <si>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</si>
  <si>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</si>
  <si>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</si>
  <si>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</si>
  <si>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</si>
  <si>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</si>
  <si>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</si>
  <si>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</si>
  <si>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</si>
  <si>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</si>
  <si>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</si>
  <si>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</si>
  <si>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</si>
  <si>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</si>
  <si>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</si>
  <si>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</si>
  <si>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</si>
  <si>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</si>
  <si>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</si>
  <si>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</si>
  <si>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</si>
  <si>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</si>
  <si>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</si>
  <si>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</si>
  <si>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</si>
  <si>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</si>
  <si>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</si>
  <si>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</si>
  <si>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</si>
  <si>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</si>
  <si>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</si>
  <si>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</si>
  <si>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</si>
  <si>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</si>
  <si>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</si>
  <si>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</si>
  <si>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</si>
  <si>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</si>
  <si>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</si>
  <si>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</si>
  <si>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</si>
  <si>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</si>
  <si>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</si>
  <si>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</si>
  <si>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</si>
  <si>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</si>
  <si>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</si>
  <si>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</si>
  <si>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</si>
  <si>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</si>
  <si>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</si>
  <si>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</si>
  <si>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</si>
  <si>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</si>
  <si>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</si>
  <si>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</si>
  <si>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</si>
  <si>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</si>
  <si>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</si>
  <si>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</si>
  <si>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</si>
  <si>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</si>
  <si>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</si>
  <si>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</si>
  <si>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</si>
  <si>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</si>
  <si>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</si>
  <si>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</si>
  <si>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</si>
  <si>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</si>
  <si>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</si>
  <si>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</si>
  <si>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</si>
  <si>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</si>
  <si>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</si>
  <si>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</si>
  <si>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</si>
  <si>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</si>
  <si>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</si>
  <si>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</si>
  <si>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</si>
  <si>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</si>
  <si>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</si>
  <si>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</si>
  <si>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</si>
  <si>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</si>
  <si>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</si>
  <si>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</si>
  <si>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</si>
  <si>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</si>
  <si>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</si>
  <si>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</si>
  <si>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</si>
  <si>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</si>
  <si>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</si>
  <si>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</si>
  <si>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</si>
  <si>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</si>
  <si>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</si>
  <si>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</si>
  <si>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</si>
  <si>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</si>
  <si>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</si>
  <si>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</si>
  <si>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</si>
  <si>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</si>
  <si>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</si>
  <si>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</si>
  <si>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</si>
  <si>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</si>
  <si>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</si>
  <si>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</si>
  <si>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</si>
  <si>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</si>
  <si>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</si>
  <si>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</si>
  <si>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</si>
  <si>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</si>
  <si>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</si>
  <si>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</si>
  <si>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</si>
  <si>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</si>
  <si>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</si>
  <si>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</si>
  <si>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</si>
  <si>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</si>
  <si>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</si>
  <si>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</si>
  <si>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</si>
  <si>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</si>
  <si>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</si>
  <si>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</si>
  <si>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</si>
  <si>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</si>
  <si>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</si>
  <si>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</si>
  <si>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</si>
  <si>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</si>
  <si>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</si>
  <si>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</si>
  <si>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</si>
  <si>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</si>
  <si>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</si>
  <si>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</si>
  <si>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</si>
  <si>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</si>
  <si>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</si>
  <si>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</si>
  <si>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</si>
  <si>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</si>
  <si>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</si>
  <si>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</si>
  <si>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</si>
  <si>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</si>
  <si>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</si>
  <si>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</si>
  <si>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</si>
  <si>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</si>
  <si>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</si>
  <si>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</si>
  <si>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</si>
  <si>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</si>
  <si>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</si>
  <si>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</si>
  <si>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</si>
  <si>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</si>
  <si>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</si>
  <si>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</si>
  <si>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</si>
  <si>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</si>
  <si>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</si>
  <si>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</si>
  <si>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</si>
  <si>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</si>
  <si>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</si>
  <si>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</si>
  <si>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</si>
  <si>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</si>
  <si>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</si>
  <si>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</si>
  <si>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</si>
  <si>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</si>
  <si>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</si>
  <si>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</si>
  <si>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</si>
  <si>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</si>
  <si>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</si>
  <si>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</si>
  <si>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</si>
  <si>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</si>
  <si>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</si>
  <si>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</si>
  <si>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</si>
  <si>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</si>
  <si>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</si>
  <si>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</si>
  <si>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</si>
  <si>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</si>
  <si>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</si>
  <si>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</si>
  <si>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</si>
  <si>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</si>
  <si>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</si>
  <si>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</si>
  <si>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</si>
  <si>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</si>
  <si>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</si>
  <si>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</si>
  <si>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</si>
  <si>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</si>
  <si>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</si>
  <si>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</si>
  <si>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</si>
  <si>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</si>
  <si>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</si>
  <si>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</si>
  <si>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</si>
  <si>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</si>
  <si>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</si>
  <si>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</si>
  <si>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</si>
  <si>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</si>
  <si>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</si>
  <si>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</si>
  <si>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</si>
  <si>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</si>
  <si>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</si>
  <si>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</si>
  <si>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</si>
  <si>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</si>
  <si>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</si>
  <si>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</si>
  <si>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</si>
  <si>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</si>
  <si>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</si>
  <si>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</si>
  <si>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</si>
  <si>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</si>
  <si>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</si>
  <si>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</si>
  <si>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</si>
  <si>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</si>
  <si>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</si>
  <si>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</si>
  <si>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</si>
  <si>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</si>
  <si>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</si>
  <si>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</si>
  <si>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</si>
  <si>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</si>
  <si>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</si>
  <si>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</si>
  <si>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</si>
  <si>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</si>
  <si>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</si>
  <si>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</si>
  <si>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</si>
  <si>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</si>
  <si>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</si>
  <si>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</si>
  <si>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</si>
  <si>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</si>
  <si>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</si>
  <si>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</si>
  <si>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</si>
  <si>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</si>
  <si>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</si>
  <si>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</si>
  <si>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</si>
  <si>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</si>
  <si>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</si>
  <si>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</si>
  <si>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</si>
  <si>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</si>
  <si>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</si>
  <si>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</si>
  <si>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</si>
  <si>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</si>
  <si>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</si>
  <si>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</si>
  <si>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</si>
  <si>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</si>
  <si>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</si>
  <si>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</si>
  <si>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</si>
  <si>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</si>
  <si>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</si>
  <si>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</si>
  <si>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</si>
  <si>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</si>
  <si>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</si>
  <si>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</si>
  <si>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</si>
  <si>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</si>
  <si>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</si>
  <si>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</si>
  <si>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</si>
  <si>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</si>
  <si>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</si>
  <si>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</si>
  <si>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</si>
  <si>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</si>
  <si>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</si>
  <si>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</si>
  <si>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</si>
  <si>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</si>
  <si>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</si>
  <si>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</si>
  <si>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</si>
  <si>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</si>
  <si>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</si>
  <si>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</si>
  <si>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</si>
  <si>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</si>
  <si>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</si>
  <si>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</si>
  <si>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</si>
  <si>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</si>
  <si>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</si>
  <si>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</si>
  <si>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</si>
  <si>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</si>
  <si>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</si>
  <si>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</si>
  <si>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</si>
  <si>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</si>
  <si>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</si>
  <si>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</si>
  <si>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</si>
  <si>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</si>
  <si>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</si>
  <si>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</si>
  <si>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</si>
  <si>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</si>
  <si>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</si>
  <si>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</si>
  <si>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</si>
  <si>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</si>
  <si>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</si>
  <si>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</si>
  <si>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</si>
  <si>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</si>
  <si>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</si>
  <si>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</si>
  <si>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</si>
  <si>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</si>
  <si>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</si>
  <si>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</si>
  <si>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</si>
  <si>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</si>
  <si>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</si>
  <si>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</si>
  <si>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</si>
  <si>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</si>
  <si>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</si>
  <si>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</si>
  <si>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</si>
  <si>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</si>
  <si>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</si>
  <si>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</si>
  <si>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</si>
  <si>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</si>
  <si>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</si>
  <si>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</si>
  <si>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</si>
  <si>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</si>
  <si>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</si>
  <si>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</si>
  <si>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</si>
  <si>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</si>
  <si>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</si>
  <si>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</si>
  <si>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</si>
  <si>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</si>
  <si>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</si>
  <si>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</si>
  <si>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</si>
  <si>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</si>
  <si>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</si>
  <si>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</si>
  <si>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</si>
  <si>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</si>
  <si>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</si>
  <si>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</si>
  <si>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</si>
  <si>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</si>
  <si>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</si>
  <si>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</si>
  <si>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</si>
  <si>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</si>
  <si>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</si>
  <si>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</si>
  <si>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</si>
  <si>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</si>
  <si>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</si>
  <si>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</si>
  <si>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</si>
  <si>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</si>
  <si>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</si>
  <si>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</si>
  <si>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</si>
  <si>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</si>
  <si>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</si>
  <si>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</si>
  <si>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</si>
  <si>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</si>
  <si>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</si>
  <si>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</si>
  <si>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</si>
  <si>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</si>
  <si>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</si>
  <si>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</si>
  <si>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</si>
  <si>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</si>
  <si>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</si>
  <si>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</si>
  <si>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</si>
  <si>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</si>
  <si>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</si>
  <si>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</si>
  <si>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</si>
  <si>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</si>
  <si>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</si>
  <si>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</si>
  <si>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</si>
  <si>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</si>
  <si>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</si>
  <si>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</si>
  <si>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</si>
  <si>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</si>
  <si>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</si>
  <si>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</si>
  <si>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</si>
  <si>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</si>
  <si>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</si>
  <si>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</si>
  <si>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</si>
  <si>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</si>
  <si>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</si>
  <si>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</si>
  <si>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</si>
  <si>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</si>
  <si>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</si>
  <si>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</si>
  <si>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</si>
  <si>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</si>
  <si>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</si>
  <si>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</si>
  <si>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</si>
  <si>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</si>
  <si>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</si>
  <si>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</si>
  <si>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</si>
  <si>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</si>
  <si>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</si>
  <si>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</si>
  <si>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</si>
  <si>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</si>
  <si>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</si>
  <si>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</si>
  <si>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</si>
  <si>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</si>
  <si>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</si>
  <si>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</si>
  <si>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</si>
  <si>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</si>
  <si>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</si>
  <si>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</si>
  <si>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</si>
  <si>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</si>
  <si>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</si>
  <si>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</si>
  <si>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</si>
  <si>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</si>
  <si>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</si>
  <si>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</si>
  <si>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</si>
  <si>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</si>
  <si>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</si>
  <si>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</si>
  <si>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</si>
  <si>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</si>
  <si>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</si>
  <si>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</si>
  <si>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</si>
  <si>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</si>
  <si>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</si>
  <si>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</si>
  <si>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</si>
  <si>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</si>
  <si>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</si>
  <si>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</si>
  <si>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</si>
  <si>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</si>
  <si>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</si>
  <si>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</si>
  <si>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</si>
  <si>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</si>
  <si>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</si>
  <si>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</si>
  <si>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</si>
  <si>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</si>
  <si>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</si>
  <si>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</si>
  <si>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</si>
  <si>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</si>
  <si>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</si>
  <si>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</si>
  <si>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</si>
  <si>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</si>
  <si>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</si>
  <si>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</si>
  <si>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</si>
  <si>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</si>
  <si>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</si>
  <si>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</si>
  <si>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</si>
  <si>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</si>
  <si>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</si>
  <si>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</si>
  <si>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</si>
  <si>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</si>
  <si>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</si>
  <si>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</si>
  <si>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</si>
  <si>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</si>
  <si>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</si>
  <si>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</si>
  <si>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</si>
  <si>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</si>
  <si>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</si>
  <si>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</si>
  <si>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</si>
  <si>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</si>
  <si>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</si>
  <si>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</si>
  <si>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</si>
  <si>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</si>
  <si>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</si>
  <si>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</si>
  <si>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</si>
  <si>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</si>
  <si>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</si>
  <si>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</si>
  <si>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</si>
  <si>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</si>
  <si>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</si>
  <si>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</si>
  <si>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</si>
  <si>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</si>
  <si>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</si>
  <si>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</si>
  <si>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</si>
  <si>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</si>
  <si>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</si>
  <si>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</si>
  <si>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</si>
  <si>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</si>
  <si>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</si>
  <si>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</si>
  <si>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</si>
  <si>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</si>
  <si>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</si>
  <si>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</si>
  <si>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</si>
  <si>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</si>
  <si>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</si>
  <si>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</si>
  <si>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</si>
  <si>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</si>
  <si>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</si>
  <si>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</si>
  <si>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</si>
  <si>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</si>
  <si>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</si>
  <si>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</si>
  <si>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</si>
  <si>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</si>
  <si>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</si>
  <si>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</si>
  <si>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</si>
  <si>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</si>
  <si>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</si>
  <si>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</si>
  <si>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</si>
  <si>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</si>
  <si>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</si>
  <si>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</si>
  <si>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</si>
  <si>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</si>
  <si>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</si>
  <si>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</si>
  <si>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</si>
  <si>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</si>
  <si>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</si>
  <si>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</si>
  <si>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</si>
  <si>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</si>
  <si>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</si>
  <si>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</si>
  <si>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</si>
  <si>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</si>
  <si>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</si>
  <si>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</si>
  <si>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</si>
  <si>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</si>
  <si>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</si>
  <si>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</si>
  <si>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</si>
  <si>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</si>
  <si>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</si>
  <si>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</si>
  <si>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</si>
  <si>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</si>
  <si>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</si>
  <si>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</si>
  <si>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</si>
  <si>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</si>
  <si>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</si>
  <si>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</si>
  <si>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</si>
  <si>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</si>
  <si>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</si>
  <si>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</si>
  <si>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</si>
  <si>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</si>
  <si>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</si>
  <si>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</si>
  <si>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</si>
  <si>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</si>
  <si>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</si>
  <si>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</si>
  <si>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</si>
  <si>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</si>
  <si>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</si>
  <si>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</si>
  <si>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</si>
  <si>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</si>
  <si>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</si>
  <si>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</si>
  <si>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</si>
  <si>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</si>
  <si>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</si>
  <si>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</si>
  <si>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</si>
  <si>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</si>
  <si>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</si>
  <si>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</si>
  <si>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</si>
  <si>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</si>
  <si>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</si>
  <si>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</si>
  <si>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</si>
  <si>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</si>
  <si>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</si>
  <si>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</si>
  <si>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</si>
  <si>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</si>
  <si>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</si>
  <si>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</si>
  <si>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</si>
  <si>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</si>
  <si>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</si>
  <si>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</si>
  <si>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</si>
  <si>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</si>
  <si>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</si>
  <si>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</si>
  <si>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</si>
  <si>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</si>
  <si>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</si>
  <si>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</si>
  <si>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</si>
  <si>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</si>
  <si>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</si>
  <si>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</si>
  <si>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</si>
  <si>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</si>
  <si>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</si>
  <si>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</si>
  <si>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</si>
  <si>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</si>
  <si>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</si>
  <si>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</si>
  <si>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</si>
  <si>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</si>
  <si>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</si>
  <si>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</si>
  <si>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</si>
  <si>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</si>
  <si>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</si>
  <si>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</si>
  <si>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</si>
  <si>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</si>
  <si>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</si>
  <si>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</si>
  <si>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</si>
  <si>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</si>
  <si>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</si>
  <si>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</si>
  <si>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</si>
  <si>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</si>
  <si>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</si>
  <si>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</si>
  <si>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</si>
  <si>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</si>
  <si>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</si>
  <si>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</si>
  <si>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</si>
  <si>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</si>
  <si>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</si>
  <si>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</si>
  <si>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</si>
  <si>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</si>
  <si>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</si>
  <si>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</si>
  <si>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</si>
  <si>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</si>
  <si>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</si>
  <si>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</si>
  <si>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</si>
  <si>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</si>
  <si>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</si>
  <si>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</si>
  <si>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</si>
  <si>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</si>
  <si>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</si>
  <si>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</si>
  <si>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</si>
  <si>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</si>
  <si>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</si>
  <si>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</si>
  <si>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</si>
  <si>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</si>
  <si>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</si>
  <si>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</si>
  <si>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</si>
  <si>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</si>
  <si>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</si>
  <si>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</si>
  <si>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</si>
  <si>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</si>
  <si>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</si>
  <si>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</si>
  <si>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</si>
  <si>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</si>
  <si>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</si>
  <si>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</si>
  <si>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</si>
  <si>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</si>
  <si>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</si>
  <si>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</si>
  <si>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</si>
  <si>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</si>
  <si>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</si>
  <si>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</si>
  <si>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</si>
  <si>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</si>
  <si>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</si>
  <si>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</si>
  <si>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</si>
  <si>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</si>
  <si>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</si>
  <si>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</si>
  <si>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</si>
  <si>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</si>
  <si>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</si>
  <si>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</si>
  <si>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</si>
  <si>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</si>
  <si>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</si>
  <si>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</si>
  <si>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</si>
  <si>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</si>
  <si>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</si>
  <si>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</si>
  <si>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</si>
  <si>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</si>
  <si>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</si>
  <si>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</si>
  <si>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</si>
  <si>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</si>
  <si>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</si>
  <si>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</si>
  <si>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</si>
  <si>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</si>
  <si>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</si>
  <si>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</si>
  <si>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</si>
  <si>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</si>
  <si>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</si>
  <si>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</si>
  <si>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</si>
  <si>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</si>
  <si>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</si>
  <si>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</si>
  <si>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</si>
  <si>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</si>
  <si>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</si>
  <si>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</si>
  <si>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</si>
  <si>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</si>
  <si>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</si>
  <si>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</si>
  <si>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</si>
  <si>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</si>
  <si>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</si>
  <si>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</si>
  <si>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</si>
  <si>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</si>
  <si>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</si>
  <si>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</si>
  <si>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</si>
  <si>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</si>
  <si>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</si>
  <si>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</si>
  <si>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</si>
  <si>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</si>
  <si>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</si>
  <si>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</si>
  <si>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</si>
  <si>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</si>
  <si>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</si>
  <si>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</si>
  <si>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</si>
  <si>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</si>
  <si>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</si>
  <si>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</si>
  <si>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</si>
  <si>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</si>
  <si>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</si>
  <si>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</si>
  <si>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</si>
  <si>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</si>
  <si>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</si>
  <si>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</si>
  <si>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</si>
  <si>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</si>
  <si>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</si>
  <si>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</si>
  <si>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</si>
  <si>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</si>
  <si>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</si>
  <si>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</si>
  <si>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</si>
  <si>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</si>
  <si>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</si>
  <si>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</si>
  <si>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</si>
  <si>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</si>
  <si>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</si>
  <si>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</si>
  <si>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</si>
  <si>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</si>
  <si>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</si>
  <si>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</si>
  <si>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</si>
  <si>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</si>
  <si>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</si>
  <si>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</si>
  <si>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</si>
  <si>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</si>
  <si>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</si>
  <si>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</si>
  <si>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</si>
  <si>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</si>
  <si>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</si>
  <si>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</si>
  <si>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</si>
  <si>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</si>
  <si>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</si>
  <si>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</si>
  <si>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</si>
  <si>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</si>
  <si>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</si>
  <si>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</si>
  <si>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</si>
  <si>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</si>
  <si>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</si>
  <si>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</si>
  <si>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</si>
  <si>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</si>
  <si>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</si>
  <si>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</si>
  <si>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</si>
  <si>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</si>
  <si>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</si>
  <si>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</si>
  <si>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</si>
  <si>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</si>
  <si>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</si>
  <si>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</si>
  <si>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</si>
  <si>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</si>
  <si>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</si>
  <si>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</si>
  <si>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</si>
  <si>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</si>
  <si>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</si>
  <si>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</si>
  <si>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</si>
  <si>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</si>
  <si>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</si>
  <si>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</si>
  <si>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</si>
  <si>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</si>
  <si>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</si>
  <si>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</si>
  <si>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</si>
  <si>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</si>
  <si>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</si>
  <si>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</si>
  <si>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</si>
  <si>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</si>
  <si>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</si>
  <si>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</si>
  <si>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</si>
  <si>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</si>
  <si>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</si>
  <si>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</si>
  <si>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</si>
  <si>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</si>
  <si>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</si>
  <si>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</si>
  <si>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</si>
  <si>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</si>
  <si>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</si>
  <si>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</si>
  <si>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</si>
  <si>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</si>
  <si>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</si>
  <si>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</si>
  <si>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</si>
  <si>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</si>
  <si>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</si>
  <si>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</si>
  <si>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</si>
  <si>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</si>
  <si>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</si>
  <si>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</si>
  <si>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</si>
  <si>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</si>
  <si>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</si>
  <si>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</si>
  <si>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</si>
  <si>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</si>
  <si>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</si>
  <si>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</si>
  <si>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</si>
  <si>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</si>
  <si>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</si>
  <si>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</si>
  <si>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</si>
  <si>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</si>
  <si>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</si>
  <si>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</si>
  <si>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</si>
  <si>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</si>
  <si>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</si>
  <si>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</si>
  <si>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</si>
  <si>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</si>
  <si>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</si>
  <si>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</si>
  <si>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</si>
  <si>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</si>
  <si>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</si>
  <si>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</si>
  <si>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</si>
  <si>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</si>
  <si>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</si>
  <si>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</si>
  <si>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</si>
  <si>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</si>
  <si>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</si>
  <si>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</si>
  <si>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</si>
  <si>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</si>
  <si>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</si>
  <si>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</si>
  <si>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</si>
  <si>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</si>
  <si>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</si>
  <si>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</si>
  <si>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</si>
  <si>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</si>
  <si>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</si>
  <si>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</si>
  <si>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</si>
  <si>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</si>
  <si>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</si>
  <si>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</si>
  <si>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</si>
  <si>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</si>
  <si>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</si>
  <si>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</si>
  <si>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</si>
  <si>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</si>
  <si>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</si>
  <si>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</si>
  <si>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</si>
  <si>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</si>
  <si>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</si>
  <si>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</si>
  <si>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</si>
  <si>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</si>
  <si>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</si>
  <si>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</si>
  <si>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</si>
  <si>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</si>
  <si>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</si>
  <si>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</si>
  <si>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</si>
  <si>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</si>
  <si>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</si>
  <si>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</si>
  <si>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</si>
  <si>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</si>
  <si>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</si>
  <si>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</si>
  <si>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</si>
  <si>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</si>
  <si>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</si>
  <si>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</si>
  <si>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</si>
  <si>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</si>
  <si>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</si>
  <si>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</si>
  <si>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</si>
  <si>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</si>
  <si>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</si>
  <si>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</si>
  <si>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</si>
  <si>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</si>
  <si>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</si>
  <si>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</si>
  <si>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</si>
  <si>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</si>
  <si>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</si>
  <si>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</si>
  <si>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</si>
  <si>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</si>
  <si>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</si>
  <si>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</si>
  <si>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</si>
  <si>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</si>
  <si>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</si>
  <si>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</si>
  <si>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</si>
  <si>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</si>
  <si>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</si>
  <si>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</si>
  <si>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</si>
  <si>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</si>
  <si>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</si>
  <si>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</si>
  <si>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</si>
  <si>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</si>
  <si>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</si>
  <si>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</si>
  <si>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</si>
  <si>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</si>
  <si>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</si>
  <si>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</si>
  <si>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</si>
  <si>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</si>
  <si>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</si>
  <si>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</si>
  <si>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</si>
  <si>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</si>
  <si>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</si>
  <si>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</si>
  <si>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</si>
  <si>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</si>
  <si>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</si>
  <si>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</si>
  <si>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</si>
  <si>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</si>
  <si>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</si>
  <si>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</si>
  <si>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</si>
  <si>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</si>
  <si>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</si>
  <si>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</si>
  <si>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</si>
  <si>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</si>
  <si>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</si>
  <si>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</si>
  <si>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</si>
  <si>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</si>
  <si>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</si>
  <si>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</si>
  <si>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</si>
  <si>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</si>
  <si>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</si>
  <si>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</si>
  <si>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</si>
  <si>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</si>
  <si>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</si>
  <si>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</si>
  <si>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</si>
  <si>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</si>
  <si>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</si>
  <si>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</si>
  <si>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</si>
  <si>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</si>
  <si>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</si>
  <si>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</si>
  <si>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</si>
  <si>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</si>
  <si>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</si>
  <si>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</si>
  <si>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</si>
  <si>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</si>
  <si>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</si>
  <si>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</si>
  <si>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</si>
  <si>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</si>
  <si>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</si>
  <si>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</si>
  <si>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</si>
  <si>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</si>
  <si>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</si>
  <si>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</si>
  <si>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</si>
  <si>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</si>
  <si>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</si>
  <si>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</si>
  <si>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</si>
  <si>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</si>
  <si>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</si>
  <si>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</si>
  <si>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</si>
  <si>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</si>
  <si>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</si>
  <si>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</si>
  <si>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</si>
  <si>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</si>
  <si>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</si>
  <si>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</si>
  <si>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</si>
  <si>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</si>
  <si>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</si>
  <si>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</si>
  <si>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</si>
  <si>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</si>
  <si>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</si>
  <si>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</si>
  <si>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</si>
  <si>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</si>
  <si>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</si>
  <si>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</si>
  <si>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</si>
  <si>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</si>
  <si>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</si>
  <si>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</si>
  <si>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</si>
  <si>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</si>
  <si>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</si>
  <si>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</si>
  <si>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</si>
  <si>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</si>
  <si>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</si>
  <si>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</si>
  <si>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</si>
  <si>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</si>
  <si>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</si>
  <si>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</si>
  <si>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</si>
  <si>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</si>
  <si>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</si>
  <si>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</si>
  <si>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</si>
  <si>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</si>
  <si>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</si>
  <si>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</si>
  <si>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</si>
  <si>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</si>
  <si>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</si>
  <si>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</si>
  <si>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</si>
  <si>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</si>
  <si>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</si>
  <si>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</si>
  <si>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</si>
  <si>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</si>
  <si>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</si>
  <si>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</si>
  <si>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</si>
  <si>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</si>
  <si>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</si>
  <si>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</si>
  <si>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</si>
  <si>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</si>
  <si>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</si>
  <si>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</si>
  <si>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</si>
  <si>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</si>
  <si>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</si>
  <si>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</si>
  <si>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</si>
  <si>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</si>
  <si>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</si>
  <si>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</si>
  <si>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</si>
  <si>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</si>
  <si>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</si>
  <si>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</si>
  <si>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</si>
  <si>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</si>
  <si>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</si>
  <si>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</si>
  <si>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</si>
  <si>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</si>
  <si>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</si>
  <si>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</si>
  <si>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</si>
  <si>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</si>
  <si>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</si>
  <si>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</si>
  <si>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</si>
  <si>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</si>
  <si>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</si>
  <si>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</si>
  <si>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</si>
  <si>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</si>
  <si>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</si>
  <si>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</si>
  <si>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</si>
  <si>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</si>
  <si>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</si>
  <si>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</si>
  <si>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</si>
  <si>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</si>
  <si>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</si>
  <si>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</si>
  <si>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</si>
  <si>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</si>
  <si>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</si>
  <si>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</si>
  <si>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</si>
  <si>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</si>
  <si>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</si>
  <si>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</si>
  <si>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</si>
  <si>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</si>
  <si>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</si>
  <si>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</si>
  <si>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</si>
  <si>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</si>
  <si>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</si>
  <si>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</si>
  <si>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</si>
  <si>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</si>
  <si>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</si>
  <si>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</si>
  <si>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</si>
  <si>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</si>
  <si>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</si>
  <si>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</si>
  <si>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</si>
  <si>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</si>
  <si>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</si>
  <si>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</si>
  <si>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</si>
  <si>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</si>
  <si>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</si>
  <si>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</si>
  <si>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</si>
  <si>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</si>
  <si>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</si>
  <si>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</si>
  <si>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</si>
  <si>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</si>
  <si>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</si>
  <si>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</si>
  <si>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</si>
  <si>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</si>
  <si>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</si>
  <si>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</si>
  <si>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</si>
  <si>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</si>
  <si>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</si>
  <si>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</si>
  <si>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</si>
  <si>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</si>
  <si>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</si>
  <si>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</si>
  <si>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</si>
  <si>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</si>
  <si>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</si>
  <si>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</si>
  <si>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</si>
  <si>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</si>
  <si>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</si>
  <si>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</si>
  <si>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</si>
  <si>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</si>
  <si>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</si>
  <si>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</si>
  <si>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</si>
  <si>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</si>
  <si>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</si>
  <si>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</si>
  <si>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</si>
  <si>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</si>
  <si>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</si>
  <si>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</si>
  <si>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</si>
  <si>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</si>
  <si>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</si>
  <si>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</si>
  <si>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</si>
  <si>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</si>
  <si>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</si>
  <si>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</si>
  <si>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</si>
  <si>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</si>
  <si>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</si>
  <si>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</si>
  <si>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</si>
  <si>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</si>
  <si>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</si>
  <si>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</si>
  <si>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</si>
  <si>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</si>
  <si>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</si>
  <si>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</si>
  <si>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</si>
  <si>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</si>
  <si>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</si>
  <si>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</si>
  <si>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</si>
  <si>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</si>
  <si>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</si>
  <si>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</si>
  <si>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</si>
  <si>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</si>
  <si>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</si>
  <si>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</si>
  <si>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</si>
  <si>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</si>
  <si>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</si>
  <si>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</si>
  <si>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</si>
  <si>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</si>
  <si>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</si>
  <si>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</si>
  <si>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</si>
  <si>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</si>
  <si>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</si>
  <si>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</si>
  <si>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</si>
  <si>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</si>
  <si>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</si>
  <si>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</si>
  <si>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</si>
  <si>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</si>
  <si>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</si>
  <si>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</si>
  <si>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</si>
  <si>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</si>
  <si>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</si>
  <si>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</si>
  <si>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</si>
  <si>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</si>
  <si>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</si>
  <si>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</si>
  <si>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</si>
  <si>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</si>
  <si>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</si>
  <si>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</si>
  <si>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</si>
  <si>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</si>
  <si>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</si>
  <si>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</si>
  <si>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</si>
  <si>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</si>
  <si>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</si>
  <si>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</si>
  <si>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</si>
  <si>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</si>
  <si>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</si>
  <si>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</si>
  <si>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</si>
  <si>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</si>
  <si>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</si>
  <si>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</si>
  <si>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</si>
  <si>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</si>
  <si>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</si>
  <si>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</si>
  <si>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</si>
  <si>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</si>
  <si>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</si>
  <si>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</si>
  <si>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</si>
  <si>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</si>
  <si>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</si>
  <si>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</si>
  <si>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</si>
  <si>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</si>
  <si>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</si>
  <si>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</si>
  <si>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</si>
  <si>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</si>
  <si>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</si>
  <si>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</si>
  <si>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</si>
  <si>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</si>
  <si>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</si>
  <si>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</si>
  <si>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</si>
  <si>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</si>
  <si>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</si>
  <si>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</si>
  <si>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</si>
  <si>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</si>
  <si>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</si>
  <si>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</si>
  <si>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</si>
  <si>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</si>
  <si>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</si>
  <si>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</si>
  <si>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</si>
  <si>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</si>
  <si>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</si>
  <si>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</si>
  <si>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</si>
  <si>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</si>
  <si>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</si>
  <si>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</si>
  <si>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</si>
  <si>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</si>
  <si>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</si>
  <si>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</si>
  <si>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</si>
  <si>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</si>
  <si>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</si>
  <si>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</si>
  <si>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</si>
  <si>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</si>
  <si>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</si>
  <si>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</si>
  <si>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</si>
  <si>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</si>
  <si>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</si>
  <si>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</si>
  <si>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</si>
  <si>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</si>
  <si>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</si>
  <si>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</si>
  <si>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</si>
  <si>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</si>
  <si>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</si>
  <si>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</si>
  <si>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</si>
  <si>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</si>
  <si>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</si>
  <si>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</si>
  <si>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</si>
  <si>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</si>
  <si>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</si>
  <si>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</si>
  <si>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</si>
  <si>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</si>
  <si>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</si>
  <si>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</si>
  <si>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</si>
  <si>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</si>
  <si>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</si>
  <si>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</si>
  <si>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</si>
  <si>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</si>
  <si>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</si>
  <si>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</si>
  <si>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</si>
  <si>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</si>
  <si>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</si>
  <si>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</si>
  <si>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</si>
  <si>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</si>
  <si>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</si>
  <si>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</si>
  <si>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</si>
  <si>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</si>
  <si>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</si>
  <si>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</si>
  <si>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</si>
  <si>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</si>
  <si>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</si>
  <si>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</si>
  <si>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</si>
  <si>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</si>
  <si>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</si>
  <si>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</si>
  <si>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</si>
  <si>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</si>
  <si>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</si>
  <si>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</si>
  <si>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</si>
  <si>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</si>
  <si>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</si>
  <si>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</si>
  <si>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</si>
  <si>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</si>
  <si>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</si>
  <si>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</si>
  <si>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</si>
  <si>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</si>
  <si>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</si>
  <si>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</si>
  <si>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</si>
  <si>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</si>
  <si>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</si>
  <si>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</si>
  <si>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</si>
  <si>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</si>
  <si>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</si>
  <si>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</si>
  <si>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</si>
  <si>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</si>
  <si>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</si>
  <si>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</si>
  <si>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</si>
  <si>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</si>
  <si>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</si>
  <si>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</si>
  <si>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</si>
  <si>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</si>
  <si>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</si>
  <si>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</si>
  <si>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</si>
  <si>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</si>
  <si>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</si>
  <si>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</si>
  <si>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</si>
  <si>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</si>
  <si>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</si>
  <si>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</si>
  <si>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</si>
  <si>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</si>
  <si>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</si>
  <si>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</si>
  <si>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</si>
  <si>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</si>
  <si>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</si>
  <si>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</si>
  <si>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</si>
  <si>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</si>
  <si>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</si>
  <si>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</si>
  <si>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</si>
  <si>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</si>
  <si>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</si>
  <si>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</si>
  <si>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</si>
  <si>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</si>
  <si>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</si>
  <si>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</si>
  <si>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</si>
  <si>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</si>
  <si>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</si>
  <si>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</si>
  <si>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</si>
  <si>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</si>
  <si>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</si>
  <si>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</si>
  <si>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</si>
  <si>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</si>
  <si>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</si>
  <si>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</si>
  <si>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</si>
  <si>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</si>
  <si>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</si>
  <si>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</si>
  <si>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</si>
  <si>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</si>
  <si>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</si>
  <si>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</si>
  <si>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</si>
  <si>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</si>
  <si>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</si>
  <si>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</si>
  <si>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</si>
  <si>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</si>
  <si>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</si>
  <si>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</si>
  <si>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</si>
  <si>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</si>
  <si>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</si>
  <si>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</si>
  <si>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</si>
  <si>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</si>
  <si>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</si>
  <si>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</si>
  <si>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</si>
  <si>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</si>
  <si>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</si>
  <si>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</si>
  <si>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</si>
  <si>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</si>
  <si>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</si>
  <si>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</si>
  <si>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</si>
  <si>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</si>
  <si>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</si>
  <si>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</si>
  <si>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</si>
  <si>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</si>
  <si>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</si>
  <si>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</si>
  <si>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</si>
  <si>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</si>
  <si>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</si>
  <si>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</si>
  <si>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</si>
  <si>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</si>
  <si>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</si>
  <si>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</si>
  <si>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</si>
  <si>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</si>
  <si>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</si>
  <si>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</si>
  <si>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</si>
  <si>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</si>
  <si>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</si>
  <si>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</si>
  <si>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</si>
  <si>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</si>
  <si>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</si>
  <si>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</si>
  <si>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</si>
  <si>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</si>
  <si>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</si>
  <si>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</si>
  <si>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</si>
  <si>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</si>
  <si>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</si>
  <si>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</si>
  <si>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</si>
  <si>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</si>
  <si>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</si>
  <si>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</si>
  <si>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</si>
  <si>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</si>
  <si>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</si>
  <si>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</si>
  <si>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</si>
  <si>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</si>
  <si>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</si>
  <si>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</si>
  <si>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</si>
  <si>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</si>
  <si>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</si>
  <si>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</si>
  <si>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</si>
  <si>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</si>
  <si>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</si>
  <si>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</si>
  <si>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</si>
  <si>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</si>
  <si>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</si>
  <si>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</si>
  <si>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</si>
  <si>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</si>
  <si>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</si>
  <si>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</si>
  <si>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</si>
  <si>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</si>
  <si>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</si>
  <si>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</si>
  <si>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</si>
  <si>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</si>
  <si>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</si>
  <si>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</si>
  <si>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</si>
  <si>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</si>
  <si>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</si>
  <si>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</si>
  <si>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</si>
  <si>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</si>
  <si>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</si>
  <si>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</si>
  <si>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</si>
  <si>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</si>
  <si>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</si>
  <si>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</si>
  <si>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</si>
  <si>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</si>
  <si>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</si>
  <si>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</si>
  <si>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</si>
  <si>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</si>
  <si>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</si>
  <si>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</si>
  <si>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</si>
  <si>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</si>
  <si>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</si>
  <si>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</si>
  <si>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</si>
  <si>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</si>
  <si>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</si>
  <si>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</si>
  <si>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</si>
  <si>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</si>
  <si>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</si>
  <si>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</si>
  <si>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</si>
  <si>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</si>
  <si>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</si>
  <si>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</si>
  <si>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</si>
  <si>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</si>
  <si>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</si>
  <si>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</si>
  <si>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</si>
  <si>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</si>
  <si>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</si>
  <si>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</si>
  <si>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</si>
  <si>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</si>
  <si>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</si>
  <si>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</si>
  <si>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</si>
  <si>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</si>
  <si>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</si>
  <si>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</si>
  <si>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</si>
  <si>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</si>
  <si>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</si>
  <si>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</si>
  <si>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</si>
  <si>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</si>
  <si>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</si>
  <si>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</si>
  <si>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</si>
  <si>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</si>
  <si>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</si>
  <si>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</si>
  <si>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</si>
  <si>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</si>
  <si>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</si>
  <si>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</si>
  <si>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</si>
  <si>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</si>
  <si>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</si>
  <si>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</si>
  <si>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</si>
  <si>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</si>
  <si>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</si>
  <si>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</si>
  <si>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</si>
  <si>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</si>
  <si>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</si>
  <si>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</si>
  <si>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</si>
  <si>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</si>
  <si>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</si>
  <si>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</si>
  <si>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</si>
  <si>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</si>
  <si>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</si>
  <si>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</si>
  <si>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</si>
  <si>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</si>
  <si>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</si>
  <si>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</si>
  <si>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</si>
  <si>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</si>
  <si>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</si>
  <si>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</si>
  <si>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</si>
  <si>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</si>
  <si>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</si>
  <si>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</si>
  <si>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</si>
  <si>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</si>
  <si>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</si>
  <si>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</si>
  <si>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</si>
  <si>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</si>
  <si>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</si>
  <si>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</si>
  <si>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</si>
  <si>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</si>
  <si>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</si>
  <si>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</si>
  <si>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</si>
  <si>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</si>
  <si>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</si>
  <si>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</si>
  <si>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</si>
  <si>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</si>
  <si>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</si>
  <si>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</si>
  <si>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</si>
  <si>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</si>
  <si>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</si>
  <si>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</si>
  <si>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</si>
  <si>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</si>
  <si>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</si>
  <si>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</si>
  <si>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</si>
  <si>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</si>
  <si>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</si>
  <si>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</si>
  <si>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</si>
  <si>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</si>
  <si>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</si>
  <si>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</si>
  <si>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</si>
  <si>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</si>
  <si>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</si>
  <si>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</si>
  <si>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</si>
  <si>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</si>
  <si>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</si>
  <si>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</si>
  <si>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</si>
  <si>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</si>
  <si>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</si>
  <si>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</si>
  <si>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</si>
  <si>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</si>
  <si>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</si>
  <si>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</si>
  <si>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</si>
  <si>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</si>
  <si>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</si>
  <si>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</si>
  <si>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</si>
  <si>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</si>
  <si>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</si>
  <si>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</si>
  <si>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</si>
  <si>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</si>
  <si>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</si>
  <si>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</si>
  <si>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</si>
  <si>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</si>
  <si>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</si>
  <si>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</si>
  <si>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</si>
  <si>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</si>
  <si>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</si>
  <si>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</si>
  <si>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</si>
  <si>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</si>
  <si>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</si>
  <si>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</si>
  <si>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</si>
  <si>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</si>
  <si>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</si>
  <si>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</si>
  <si>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</si>
  <si>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</si>
  <si>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</si>
  <si>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</si>
  <si>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</si>
  <si>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</si>
  <si>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</si>
  <si>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</si>
  <si>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</si>
  <si>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</si>
  <si>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</si>
  <si>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</si>
  <si>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</si>
  <si>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</si>
  <si>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</si>
  <si>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</si>
  <si>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</si>
  <si>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</si>
  <si>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</si>
  <si>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</si>
  <si>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</si>
  <si>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</si>
  <si>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</si>
  <si>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</si>
  <si>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</si>
  <si>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</si>
  <si>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</si>
  <si>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</si>
  <si>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</si>
  <si>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</si>
  <si>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</si>
  <si>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</si>
  <si>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</si>
  <si>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</si>
  <si>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</si>
  <si>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</si>
  <si>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</si>
  <si>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</si>
  <si>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</si>
  <si>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</si>
  <si>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</si>
  <si>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</si>
  <si>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</si>
  <si>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</si>
  <si>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</si>
  <si>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</si>
  <si>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</si>
  <si>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</si>
  <si>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</si>
  <si>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</si>
  <si>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</si>
  <si>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</si>
  <si>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</si>
  <si>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</si>
  <si>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</si>
  <si>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</si>
  <si>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</si>
  <si>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</si>
  <si>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</si>
  <si>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</si>
  <si>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</si>
  <si>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</si>
  <si>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</si>
  <si>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</si>
  <si>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</si>
  <si>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</si>
  <si>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</si>
  <si>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</si>
  <si>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</si>
  <si>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</si>
  <si>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</si>
  <si>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</si>
  <si>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</si>
  <si>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</si>
  <si>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</si>
  <si>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</si>
  <si>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</si>
  <si>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</si>
  <si>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</si>
  <si>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</si>
  <si>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</si>
  <si>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</si>
  <si>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</si>
  <si>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</si>
  <si>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</si>
  <si>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</si>
  <si>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</si>
  <si>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</si>
  <si>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</si>
  <si>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</si>
  <si>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</si>
  <si>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</si>
  <si>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</si>
  <si>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</si>
  <si>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</si>
  <si>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</si>
  <si>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</si>
  <si>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</si>
  <si>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</si>
  <si>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</si>
  <si>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</si>
  <si>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</si>
  <si>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</si>
  <si>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</si>
  <si>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</si>
  <si>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</si>
  <si>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</si>
  <si>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</si>
  <si>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</si>
  <si>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</si>
  <si>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</si>
  <si>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</si>
  <si>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</si>
  <si>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</si>
  <si>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</si>
  <si>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</si>
  <si>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</si>
  <si>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</si>
  <si>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</si>
  <si>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</si>
  <si>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</si>
  <si>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</si>
  <si>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</si>
  <si>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</si>
  <si>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</si>
  <si>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</si>
  <si>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</si>
  <si>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</si>
  <si>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</si>
  <si>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</si>
  <si>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</si>
  <si>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</si>
  <si>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</si>
  <si>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</si>
  <si>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</si>
  <si>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</si>
  <si>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</si>
  <si>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</si>
  <si>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</si>
  <si>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</si>
  <si>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</si>
  <si>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</si>
  <si>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</si>
  <si>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</si>
  <si>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</si>
  <si>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</si>
  <si>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</si>
  <si>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</si>
  <si>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</si>
  <si>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</si>
  <si>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</si>
  <si>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</si>
  <si>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</si>
  <si>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</si>
  <si>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</si>
  <si>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</si>
  <si>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</si>
  <si>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</si>
  <si>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</si>
  <si>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</si>
  <si>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</si>
  <si>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</si>
  <si>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</si>
  <si>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</si>
  <si>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</si>
  <si>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</si>
  <si>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</si>
  <si>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</si>
  <si>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</si>
  <si>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</si>
  <si>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</si>
  <si>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</si>
  <si>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</si>
  <si>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</si>
  <si>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</si>
  <si>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</si>
  <si>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</si>
  <si>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</si>
  <si>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</si>
  <si>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</si>
  <si>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</si>
  <si>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</si>
  <si>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</si>
  <si>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</si>
  <si>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</si>
  <si>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</si>
  <si>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</si>
  <si>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</si>
  <si>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</si>
  <si>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</si>
  <si>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</si>
  <si>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</si>
  <si>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</si>
  <si>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</si>
  <si>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</si>
  <si>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</si>
  <si>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</si>
  <si>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</si>
  <si>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</si>
  <si>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</si>
  <si>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</si>
  <si>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</si>
  <si>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</si>
  <si>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</si>
  <si>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</si>
  <si>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</si>
  <si>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</si>
  <si>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</si>
  <si>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</si>
  <si>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</si>
  <si>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</si>
  <si>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</si>
  <si>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</si>
  <si>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</si>
  <si>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</si>
  <si>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</si>
  <si>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</si>
  <si>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</si>
  <si>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</si>
  <si>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</si>
  <si>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</si>
  <si>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</si>
  <si>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</si>
  <si>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</si>
  <si>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</si>
  <si>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</si>
  <si>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</si>
  <si>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</si>
  <si>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</si>
  <si>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</si>
  <si>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</si>
  <si>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</si>
  <si>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</si>
  <si>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</si>
  <si>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</si>
  <si>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</si>
  <si>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</si>
  <si>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</si>
  <si>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</si>
  <si>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</si>
  <si>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</si>
  <si>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</si>
  <si>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</si>
  <si>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</si>
  <si>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</si>
  <si>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</si>
  <si>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</si>
  <si>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</si>
  <si>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</si>
  <si>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</si>
  <si>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</si>
  <si>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</si>
  <si>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</si>
  <si>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</si>
  <si>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</si>
  <si>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</si>
  <si>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</si>
  <si>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</si>
  <si>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</si>
  <si>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</si>
  <si>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</si>
  <si>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</si>
  <si>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</si>
  <si>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</si>
  <si>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</si>
  <si>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</si>
  <si>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</si>
  <si>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</si>
  <si>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</si>
  <si>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</si>
  <si>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</si>
  <si>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</si>
  <si>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</si>
  <si>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</si>
  <si>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</si>
  <si>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</si>
  <si>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</si>
  <si>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</si>
  <si>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</si>
  <si>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</si>
  <si>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</si>
  <si>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</si>
  <si>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</si>
  <si>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</si>
  <si>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</si>
  <si>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</si>
  <si>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</si>
  <si>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</si>
  <si>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</si>
  <si>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</si>
  <si>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</si>
  <si>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</si>
  <si>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</si>
  <si>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</si>
  <si>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</si>
  <si>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</si>
  <si>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</si>
  <si>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</si>
  <si>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</si>
  <si>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</si>
  <si>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</si>
  <si>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</si>
  <si>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</si>
  <si>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</si>
  <si>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</si>
  <si>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</si>
  <si>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</si>
  <si>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</si>
  <si>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</si>
  <si>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</si>
  <si>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</si>
  <si>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</si>
  <si>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</si>
  <si>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</si>
  <si>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</si>
  <si>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</si>
  <si>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</si>
  <si>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</si>
  <si>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</si>
  <si>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</si>
  <si>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</si>
  <si>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</si>
  <si>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</si>
  <si>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</si>
  <si>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</si>
  <si>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</si>
  <si>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</si>
  <si>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</si>
  <si>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</si>
  <si>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</si>
  <si>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</si>
  <si>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</si>
  <si>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</si>
  <si>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</si>
  <si>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</si>
  <si>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</si>
  <si>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</si>
  <si>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</si>
  <si>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</si>
  <si>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</si>
  <si>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</si>
  <si>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</si>
  <si>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</si>
  <si>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</si>
  <si>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</si>
  <si>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</si>
  <si>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</si>
  <si>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</si>
  <si>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</si>
  <si>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</si>
  <si>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</si>
  <si>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</si>
  <si>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</si>
  <si>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</si>
  <si>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</si>
  <si>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</si>
  <si>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</si>
  <si>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</si>
  <si>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</si>
  <si>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</si>
  <si>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</si>
  <si>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</si>
  <si>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</si>
  <si>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</si>
  <si>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</si>
  <si>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</si>
  <si>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</si>
  <si>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</si>
  <si>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</si>
  <si>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</si>
  <si>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</si>
  <si>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</si>
  <si>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</si>
  <si>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</si>
  <si>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</si>
  <si>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</si>
  <si>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</si>
  <si>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</si>
  <si>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</si>
  <si>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</si>
  <si>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</si>
  <si>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</si>
  <si>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</si>
  <si>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</si>
  <si>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</si>
  <si>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</si>
  <si>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</si>
  <si>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</si>
  <si>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</si>
  <si>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</si>
  <si>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</si>
  <si>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</si>
  <si>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</si>
  <si>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</si>
  <si>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</si>
  <si>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</si>
  <si>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</si>
  <si>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</si>
  <si>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</si>
  <si>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</si>
  <si>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</si>
  <si>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</si>
  <si>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</si>
  <si>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</si>
  <si>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</si>
  <si>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</si>
  <si>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</si>
  <si>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</si>
  <si>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</si>
  <si>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</si>
  <si>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</si>
  <si>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</si>
  <si>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</si>
  <si>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</si>
  <si>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</si>
  <si>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</si>
  <si>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</si>
  <si>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</si>
  <si>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</si>
  <si>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</si>
  <si>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</si>
  <si>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</si>
  <si>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</si>
  <si>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</si>
  <si>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</si>
  <si>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</si>
  <si>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</si>
  <si>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</si>
  <si>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</si>
  <si>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</si>
  <si>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</si>
  <si>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</si>
  <si>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</si>
  <si>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</si>
  <si>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</si>
  <si>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</si>
  <si>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</si>
  <si>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</si>
  <si>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</si>
  <si>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</si>
  <si>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</si>
  <si>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</si>
  <si>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</si>
  <si>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</si>
  <si>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</si>
  <si>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</si>
  <si>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</si>
  <si>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</si>
  <si>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</si>
  <si>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</si>
  <si>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</si>
  <si>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</si>
  <si>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</si>
  <si>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</si>
  <si>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</si>
  <si>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</si>
  <si>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</si>
  <si>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</si>
  <si>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</si>
  <si>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</si>
  <si>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</si>
  <si>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</si>
  <si>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</si>
  <si>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</si>
  <si>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</si>
  <si>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</si>
  <si>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</si>
  <si>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</si>
  <si>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</si>
  <si>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</si>
  <si>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</si>
  <si>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</si>
  <si>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</si>
  <si>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</si>
  <si>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</si>
  <si>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</si>
  <si>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</si>
  <si>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</si>
  <si>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</si>
  <si>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</si>
  <si>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</si>
  <si>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JOSE CARLOS MOJICA AVILA</t>
  </si>
  <si>
    <t>Cra 19a No. 26b-37 Apto 1 Santa Marta</t>
  </si>
  <si>
    <t>fumvir2017@gmail.com</t>
  </si>
  <si>
    <t>Cra 12 No. 8 - 01 Of 01</t>
  </si>
  <si>
    <t>13001822020</t>
  </si>
  <si>
    <t>47001342020</t>
  </si>
  <si>
    <t>47001362020</t>
  </si>
  <si>
    <t>47001282020</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</si>
  <si>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</si>
  <si>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</si>
  <si>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</si>
  <si>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</si>
  <si>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</si>
  <si>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</si>
  <si>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048</t>
  </si>
  <si>
    <t>003</t>
  </si>
  <si>
    <t>023</t>
  </si>
  <si>
    <t>019</t>
  </si>
  <si>
    <t>046</t>
  </si>
  <si>
    <t>078</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</si>
  <si>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</si>
  <si>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471</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</si>
  <si>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</si>
  <si>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2021-47-10001257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</si>
</sst>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2" t="s">
        <v>711</v>
      </c>
      <c r="I15" s="32" t="s">
        <v>2624</v>
      </c>
      <c r="J15" s="107" t="s">
        <v>2626</v>
      </c>
      <c r="L15" s="206" t="s">
        <v>8</v>
      </c>
      <c r="M15" s="206"/>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8">
        <v>900120913</v>
      </c>
      <c r="C20" s="5"/>
      <c r="D20" s="72"/>
      <c r="E20" s="5"/>
      <c r="F20" s="5"/>
      <c r="G20" s="5"/>
      <c r="H20" s="183"/>
      <c r="I20" s="145" t="s">
        <v>711</v>
      </c>
      <c r="J20" s="146" t="s">
        <v>724</v>
      </c>
      <c r="K20" s="147">
        <v>1131290500</v>
      </c>
      <c r="L20" s="148"/>
      <c r="M20" s="148">
        <v>44561</v>
      </c>
      <c r="N20" s="133">
        <f>+(M20-L20)/30</f>
        <v>1485.3666666666666</v>
      </c>
      <c r="O20" s="136"/>
      <c r="U20" s="132"/>
      <c r="V20" s="104">
        <f ca="1">NOW()</f>
        <v>44194.89721354167</v>
      </c>
      <c r="W20" s="104">
        <f ca="1">NOW()</f>
        <v>44194.89721354167</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3">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FUNDACIÓN PARA BRINDAR UN MEJOR VIVIR (FUMVIR)</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2679</v>
      </c>
      <c r="C48" s="111" t="s">
        <v>31</v>
      </c>
      <c r="D48" s="109">
        <v>138</v>
      </c>
      <c r="E48" s="143">
        <v>40205</v>
      </c>
      <c r="F48" s="143">
        <v>40543</v>
      </c>
      <c r="G48" s="156">
        <f>IF(AND(E48&lt;&gt;"",F48&lt;&gt;""),((F48-E48)/30),"")</f>
        <v>11.266666666666667</v>
      </c>
      <c r="H48" s="113" t="s">
        <v>2689</v>
      </c>
      <c r="I48" s="112" t="s">
        <v>711</v>
      </c>
      <c r="J48" s="112" t="s">
        <v>735</v>
      </c>
      <c r="K48" s="115">
        <v>690308274</v>
      </c>
      <c r="L48" s="114" t="s">
        <v>1148</v>
      </c>
      <c r="M48" s="116">
        <v>1</v>
      </c>
      <c r="N48" s="114" t="s">
        <v>1151</v>
      </c>
      <c r="O48" s="114" t="s">
        <v>1148</v>
      </c>
      <c r="P48" s="77"/>
    </row>
    <row r="49" spans="1:16" s="6" customFormat="1" ht="24.75" customHeight="1" x14ac:dyDescent="0.25">
      <c r="A49" s="141">
        <v>2</v>
      </c>
      <c r="B49" s="110" t="s">
        <v>2679</v>
      </c>
      <c r="C49" s="111" t="s">
        <v>31</v>
      </c>
      <c r="D49" s="109" t="s">
        <v>2695</v>
      </c>
      <c r="E49" s="143">
        <v>40205</v>
      </c>
      <c r="F49" s="143">
        <v>40543</v>
      </c>
      <c r="G49" s="156">
        <f t="shared" ref="G49:G50" si="2">IF(AND(E49&lt;&gt;"",F49&lt;&gt;""),((F49-E49)/30),"")</f>
        <v>11.266666666666667</v>
      </c>
      <c r="H49" s="113" t="s">
        <v>2689</v>
      </c>
      <c r="I49" s="112" t="s">
        <v>711</v>
      </c>
      <c r="J49" s="112" t="s">
        <v>735</v>
      </c>
      <c r="K49" s="115">
        <v>105061890</v>
      </c>
      <c r="L49" s="114" t="s">
        <v>1148</v>
      </c>
      <c r="M49" s="116">
        <v>1</v>
      </c>
      <c r="N49" s="114" t="s">
        <v>1151</v>
      </c>
      <c r="O49" s="114" t="s">
        <v>1148</v>
      </c>
      <c r="P49" s="77"/>
    </row>
    <row r="50" spans="1:16" s="6" customFormat="1" ht="24.75" customHeight="1" x14ac:dyDescent="0.25">
      <c r="A50" s="141">
        <v>3</v>
      </c>
      <c r="B50" s="110" t="s">
        <v>2679</v>
      </c>
      <c r="C50" s="111" t="s">
        <v>31</v>
      </c>
      <c r="D50" s="109" t="s">
        <v>2696</v>
      </c>
      <c r="E50" s="143">
        <v>40557</v>
      </c>
      <c r="F50" s="143">
        <v>40908</v>
      </c>
      <c r="G50" s="156">
        <f t="shared" si="2"/>
        <v>11.7</v>
      </c>
      <c r="H50" s="118" t="s">
        <v>2690</v>
      </c>
      <c r="I50" s="112" t="s">
        <v>711</v>
      </c>
      <c r="J50" s="112" t="s">
        <v>735</v>
      </c>
      <c r="K50" s="115">
        <v>716700197</v>
      </c>
      <c r="L50" s="114" t="s">
        <v>1148</v>
      </c>
      <c r="M50" s="116">
        <v>1</v>
      </c>
      <c r="N50" s="114" t="s">
        <v>1151</v>
      </c>
      <c r="O50" s="114" t="s">
        <v>1148</v>
      </c>
      <c r="P50" s="77"/>
    </row>
    <row r="51" spans="1:16" s="6" customFormat="1" ht="24.75" customHeight="1" outlineLevel="1" x14ac:dyDescent="0.25">
      <c r="A51" s="141">
        <v>4</v>
      </c>
      <c r="B51" s="110" t="s">
        <v>2679</v>
      </c>
      <c r="C51" s="111" t="s">
        <v>31</v>
      </c>
      <c r="D51" s="109" t="s">
        <v>2697</v>
      </c>
      <c r="E51" s="143">
        <v>40557</v>
      </c>
      <c r="F51" s="143">
        <v>40908</v>
      </c>
      <c r="G51" s="156">
        <f t="shared" ref="G51:G107" si="3">IF(AND(E51&lt;&gt;"",F51&lt;&gt;""),((F51-E51)/30),"")</f>
        <v>11.7</v>
      </c>
      <c r="H51" s="113" t="s">
        <v>2690</v>
      </c>
      <c r="I51" s="112" t="s">
        <v>711</v>
      </c>
      <c r="J51" s="112" t="s">
        <v>735</v>
      </c>
      <c r="K51" s="115">
        <v>108141791</v>
      </c>
      <c r="L51" s="114" t="s">
        <v>1148</v>
      </c>
      <c r="M51" s="116">
        <v>1</v>
      </c>
      <c r="N51" s="114" t="s">
        <v>1151</v>
      </c>
      <c r="O51" s="114" t="s">
        <v>1148</v>
      </c>
      <c r="P51" s="77"/>
    </row>
    <row r="52" spans="1:16" s="7" customFormat="1" ht="24.75" customHeight="1" outlineLevel="1" x14ac:dyDescent="0.25">
      <c r="A52" s="142">
        <v>5</v>
      </c>
      <c r="B52" s="110" t="s">
        <v>2679</v>
      </c>
      <c r="C52" s="111" t="s">
        <v>31</v>
      </c>
      <c r="D52" s="120" t="s">
        <v>2698</v>
      </c>
      <c r="E52" s="143">
        <v>40921</v>
      </c>
      <c r="F52" s="143">
        <v>41274</v>
      </c>
      <c r="G52" s="156">
        <f t="shared" si="3"/>
        <v>11.766666666666667</v>
      </c>
      <c r="H52" s="118" t="s">
        <v>2692</v>
      </c>
      <c r="I52" s="120" t="s">
        <v>711</v>
      </c>
      <c r="J52" s="120" t="s">
        <v>735</v>
      </c>
      <c r="K52" s="117">
        <v>56224930</v>
      </c>
      <c r="L52" s="114" t="s">
        <v>1148</v>
      </c>
      <c r="M52" s="116">
        <v>1</v>
      </c>
      <c r="N52" s="114" t="s">
        <v>1151</v>
      </c>
      <c r="O52" s="114" t="s">
        <v>1148</v>
      </c>
      <c r="P52" s="78"/>
    </row>
    <row r="53" spans="1:16" s="7" customFormat="1" ht="24.75" customHeight="1" outlineLevel="1" x14ac:dyDescent="0.25">
      <c r="A53" s="142">
        <v>6</v>
      </c>
      <c r="B53" s="110" t="s">
        <v>2679</v>
      </c>
      <c r="C53" s="111" t="s">
        <v>31</v>
      </c>
      <c r="D53" s="120" t="s">
        <v>2699</v>
      </c>
      <c r="E53" s="143">
        <v>40921</v>
      </c>
      <c r="F53" s="143">
        <v>41274</v>
      </c>
      <c r="G53" s="156">
        <f t="shared" si="3"/>
        <v>11.766666666666667</v>
      </c>
      <c r="H53" s="118" t="s">
        <v>2692</v>
      </c>
      <c r="I53" s="120" t="s">
        <v>711</v>
      </c>
      <c r="J53" s="120" t="s">
        <v>735</v>
      </c>
      <c r="K53" s="122">
        <v>1331840054</v>
      </c>
      <c r="L53" s="114" t="s">
        <v>1148</v>
      </c>
      <c r="M53" s="116">
        <v>1</v>
      </c>
      <c r="N53" s="114" t="s">
        <v>1151</v>
      </c>
      <c r="O53" s="114" t="s">
        <v>1148</v>
      </c>
      <c r="P53" s="78"/>
    </row>
    <row r="54" spans="1:16" s="7" customFormat="1" ht="24.75" customHeight="1" outlineLevel="1" x14ac:dyDescent="0.25">
      <c r="A54" s="142">
        <v>7</v>
      </c>
      <c r="B54" s="110" t="s">
        <v>2679</v>
      </c>
      <c r="C54" s="111" t="s">
        <v>31</v>
      </c>
      <c r="D54" s="120">
        <v>302</v>
      </c>
      <c r="E54" s="143">
        <v>41243</v>
      </c>
      <c r="F54" s="143">
        <v>41851</v>
      </c>
      <c r="G54" s="156">
        <f t="shared" si="3"/>
        <v>20.266666666666666</v>
      </c>
      <c r="H54" s="118" t="s">
        <v>2691</v>
      </c>
      <c r="I54" s="120" t="s">
        <v>711</v>
      </c>
      <c r="J54" s="120" t="s">
        <v>735</v>
      </c>
      <c r="K54" s="122">
        <v>3918139104</v>
      </c>
      <c r="L54" s="114" t="s">
        <v>1148</v>
      </c>
      <c r="M54" s="116">
        <v>1</v>
      </c>
      <c r="N54" s="114" t="s">
        <v>1151</v>
      </c>
      <c r="O54" s="114" t="s">
        <v>1148</v>
      </c>
      <c r="P54" s="78"/>
    </row>
    <row r="55" spans="1:16" s="7" customFormat="1" ht="24.75" customHeight="1" outlineLevel="1" x14ac:dyDescent="0.25">
      <c r="A55" s="142">
        <v>8</v>
      </c>
      <c r="B55" s="110" t="s">
        <v>2679</v>
      </c>
      <c r="C55" s="111" t="s">
        <v>31</v>
      </c>
      <c r="D55" s="109">
        <v>216</v>
      </c>
      <c r="E55" s="143">
        <v>41519</v>
      </c>
      <c r="F55" s="143">
        <v>41851</v>
      </c>
      <c r="G55" s="156">
        <f t="shared" si="3"/>
        <v>11.066666666666666</v>
      </c>
      <c r="H55" s="113" t="s">
        <v>2680</v>
      </c>
      <c r="I55" s="112" t="s">
        <v>711</v>
      </c>
      <c r="J55" s="112" t="s">
        <v>735</v>
      </c>
      <c r="K55" s="117">
        <v>2090764925</v>
      </c>
      <c r="L55" s="114" t="s">
        <v>1148</v>
      </c>
      <c r="M55" s="116">
        <v>1</v>
      </c>
      <c r="N55" s="114" t="s">
        <v>1151</v>
      </c>
      <c r="O55" s="114" t="s">
        <v>1148</v>
      </c>
      <c r="P55" s="78"/>
    </row>
    <row r="56" spans="1:16" s="7" customFormat="1" ht="24.75" customHeight="1" outlineLevel="1" x14ac:dyDescent="0.25">
      <c r="A56" s="142">
        <v>9</v>
      </c>
      <c r="B56" s="110" t="s">
        <v>2679</v>
      </c>
      <c r="C56" s="111" t="s">
        <v>31</v>
      </c>
      <c r="D56" s="120">
        <v>216</v>
      </c>
      <c r="E56" s="143">
        <v>41519</v>
      </c>
      <c r="F56" s="143">
        <v>41851</v>
      </c>
      <c r="G56" s="156">
        <f t="shared" si="3"/>
        <v>11.066666666666666</v>
      </c>
      <c r="H56" s="121" t="s">
        <v>2680</v>
      </c>
      <c r="I56" s="120" t="s">
        <v>711</v>
      </c>
      <c r="J56" s="112" t="s">
        <v>727</v>
      </c>
      <c r="K56" s="117"/>
      <c r="L56" s="114" t="s">
        <v>1148</v>
      </c>
      <c r="M56" s="116">
        <v>1</v>
      </c>
      <c r="N56" s="114" t="s">
        <v>1151</v>
      </c>
      <c r="O56" s="114" t="s">
        <v>1148</v>
      </c>
      <c r="P56" s="78"/>
    </row>
    <row r="57" spans="1:16" s="7" customFormat="1" ht="24.75" customHeight="1" outlineLevel="1" x14ac:dyDescent="0.25">
      <c r="A57" s="142">
        <v>10</v>
      </c>
      <c r="B57" s="64" t="s">
        <v>2679</v>
      </c>
      <c r="C57" s="65" t="s">
        <v>31</v>
      </c>
      <c r="D57" s="120">
        <v>128</v>
      </c>
      <c r="E57" s="143">
        <v>41673</v>
      </c>
      <c r="F57" s="143">
        <v>42035</v>
      </c>
      <c r="G57" s="156">
        <f t="shared" si="3"/>
        <v>12.066666666666666</v>
      </c>
      <c r="H57" s="121" t="s">
        <v>2693</v>
      </c>
      <c r="I57" s="120" t="s">
        <v>711</v>
      </c>
      <c r="J57" s="120" t="s">
        <v>734</v>
      </c>
      <c r="K57" s="122">
        <v>1460161492</v>
      </c>
      <c r="L57" s="65" t="s">
        <v>1148</v>
      </c>
      <c r="M57" s="116">
        <v>1</v>
      </c>
      <c r="N57" s="65" t="s">
        <v>1151</v>
      </c>
      <c r="O57" s="65" t="s">
        <v>1148</v>
      </c>
      <c r="P57" s="78"/>
    </row>
    <row r="58" spans="1:16" s="7" customFormat="1" ht="24.75" customHeight="1" outlineLevel="1" x14ac:dyDescent="0.25">
      <c r="A58" s="142">
        <v>11</v>
      </c>
      <c r="B58" s="121" t="s">
        <v>2679</v>
      </c>
      <c r="C58" s="65" t="s">
        <v>31</v>
      </c>
      <c r="D58" s="120">
        <v>128</v>
      </c>
      <c r="E58" s="143">
        <v>41673</v>
      </c>
      <c r="F58" s="143">
        <v>42035</v>
      </c>
      <c r="G58" s="156">
        <f t="shared" si="3"/>
        <v>12.066666666666666</v>
      </c>
      <c r="H58" s="121" t="s">
        <v>2693</v>
      </c>
      <c r="I58" s="120" t="s">
        <v>711</v>
      </c>
      <c r="J58" s="63" t="s">
        <v>727</v>
      </c>
      <c r="K58" s="66"/>
      <c r="L58" s="65" t="s">
        <v>1148</v>
      </c>
      <c r="M58" s="67">
        <v>1</v>
      </c>
      <c r="N58" s="65" t="s">
        <v>1151</v>
      </c>
      <c r="O58" s="65" t="s">
        <v>1148</v>
      </c>
      <c r="P58" s="78"/>
    </row>
    <row r="59" spans="1:16" s="7" customFormat="1" ht="24.75" customHeight="1" outlineLevel="1" x14ac:dyDescent="0.25">
      <c r="A59" s="142">
        <v>12</v>
      </c>
      <c r="B59" s="121" t="s">
        <v>2679</v>
      </c>
      <c r="C59" s="65" t="s">
        <v>31</v>
      </c>
      <c r="D59" s="120">
        <v>128</v>
      </c>
      <c r="E59" s="143">
        <v>41673</v>
      </c>
      <c r="F59" s="143">
        <v>42035</v>
      </c>
      <c r="G59" s="156">
        <f t="shared" si="3"/>
        <v>12.066666666666666</v>
      </c>
      <c r="H59" s="121" t="s">
        <v>2693</v>
      </c>
      <c r="I59" s="120" t="s">
        <v>711</v>
      </c>
      <c r="J59" s="63" t="s">
        <v>735</v>
      </c>
      <c r="K59" s="66"/>
      <c r="L59" s="65" t="s">
        <v>1148</v>
      </c>
      <c r="M59" s="67">
        <v>1</v>
      </c>
      <c r="N59" s="65" t="s">
        <v>1151</v>
      </c>
      <c r="O59" s="65" t="s">
        <v>1148</v>
      </c>
      <c r="P59" s="78"/>
    </row>
    <row r="60" spans="1:16" s="7" customFormat="1" ht="24.75" customHeight="1" outlineLevel="1" x14ac:dyDescent="0.25">
      <c r="A60" s="142">
        <v>13</v>
      </c>
      <c r="B60" s="121" t="s">
        <v>2679</v>
      </c>
      <c r="C60" s="65" t="s">
        <v>31</v>
      </c>
      <c r="D60" s="63" t="s">
        <v>2700</v>
      </c>
      <c r="E60" s="143">
        <v>42037</v>
      </c>
      <c r="F60" s="143">
        <v>42369</v>
      </c>
      <c r="G60" s="156">
        <f t="shared" si="3"/>
        <v>11.066666666666666</v>
      </c>
      <c r="H60" s="118" t="s">
        <v>2701</v>
      </c>
      <c r="I60" s="120" t="s">
        <v>711</v>
      </c>
      <c r="J60" s="63" t="s">
        <v>735</v>
      </c>
      <c r="K60" s="66">
        <v>1507870825</v>
      </c>
      <c r="L60" s="65" t="s">
        <v>1148</v>
      </c>
      <c r="M60" s="67">
        <v>1</v>
      </c>
      <c r="N60" s="65" t="s">
        <v>1151</v>
      </c>
      <c r="O60" s="65" t="s">
        <v>1148</v>
      </c>
      <c r="P60" s="78"/>
    </row>
    <row r="61" spans="1:16" s="7" customFormat="1" ht="24.75" customHeight="1" outlineLevel="1" x14ac:dyDescent="0.25">
      <c r="A61" s="142">
        <v>14</v>
      </c>
      <c r="B61" s="121" t="s">
        <v>2679</v>
      </c>
      <c r="C61" s="123" t="s">
        <v>31</v>
      </c>
      <c r="D61" s="63" t="s">
        <v>2702</v>
      </c>
      <c r="E61" s="143">
        <v>42720</v>
      </c>
      <c r="F61" s="143">
        <v>43084</v>
      </c>
      <c r="G61" s="156">
        <f t="shared" si="3"/>
        <v>12.133333333333333</v>
      </c>
      <c r="H61" s="118" t="s">
        <v>2703</v>
      </c>
      <c r="I61" s="63" t="s">
        <v>711</v>
      </c>
      <c r="J61" s="63" t="s">
        <v>735</v>
      </c>
      <c r="K61" s="66">
        <v>4964052328</v>
      </c>
      <c r="L61" s="123" t="s">
        <v>1148</v>
      </c>
      <c r="M61" s="116">
        <v>1</v>
      </c>
      <c r="N61" s="123" t="s">
        <v>1151</v>
      </c>
      <c r="O61" s="123" t="s">
        <v>1148</v>
      </c>
      <c r="P61" s="78"/>
    </row>
    <row r="62" spans="1:16" s="7" customFormat="1" ht="24.75" customHeight="1" outlineLevel="1" x14ac:dyDescent="0.25">
      <c r="A62" s="142">
        <v>15</v>
      </c>
      <c r="B62" s="121" t="s">
        <v>2679</v>
      </c>
      <c r="C62" s="123" t="s">
        <v>31</v>
      </c>
      <c r="D62" s="120" t="s">
        <v>2702</v>
      </c>
      <c r="E62" s="143">
        <v>42720</v>
      </c>
      <c r="F62" s="143">
        <v>43084</v>
      </c>
      <c r="G62" s="156">
        <f t="shared" si="3"/>
        <v>12.133333333333333</v>
      </c>
      <c r="H62" s="118" t="s">
        <v>2703</v>
      </c>
      <c r="I62" s="63" t="s">
        <v>711</v>
      </c>
      <c r="J62" s="63" t="s">
        <v>734</v>
      </c>
      <c r="K62" s="66"/>
      <c r="L62" s="123" t="s">
        <v>1148</v>
      </c>
      <c r="M62" s="116">
        <v>1</v>
      </c>
      <c r="N62" s="123" t="s">
        <v>1151</v>
      </c>
      <c r="O62" s="123" t="s">
        <v>1148</v>
      </c>
      <c r="P62" s="78"/>
    </row>
    <row r="63" spans="1:16" s="7" customFormat="1" ht="24.75" customHeight="1" outlineLevel="1" x14ac:dyDescent="0.25">
      <c r="A63" s="142">
        <v>16</v>
      </c>
      <c r="B63" s="121" t="s">
        <v>2679</v>
      </c>
      <c r="C63" s="123" t="s">
        <v>31</v>
      </c>
      <c r="D63" s="120" t="s">
        <v>2702</v>
      </c>
      <c r="E63" s="143">
        <v>42720</v>
      </c>
      <c r="F63" s="143">
        <v>43084</v>
      </c>
      <c r="G63" s="156">
        <f t="shared" si="3"/>
        <v>12.133333333333333</v>
      </c>
      <c r="H63" s="118" t="s">
        <v>2703</v>
      </c>
      <c r="I63" s="63" t="s">
        <v>711</v>
      </c>
      <c r="J63" s="63" t="s">
        <v>727</v>
      </c>
      <c r="K63" s="66"/>
      <c r="L63" s="123" t="s">
        <v>1148</v>
      </c>
      <c r="M63" s="116">
        <v>1</v>
      </c>
      <c r="N63" s="123" t="s">
        <v>1151</v>
      </c>
      <c r="O63" s="123" t="s">
        <v>1148</v>
      </c>
      <c r="P63" s="78"/>
    </row>
    <row r="64" spans="1:16" s="7" customFormat="1" ht="24.75" customHeight="1" outlineLevel="1" x14ac:dyDescent="0.25">
      <c r="A64" s="142">
        <v>17</v>
      </c>
      <c r="B64" s="121" t="s">
        <v>2679</v>
      </c>
      <c r="C64" s="123" t="s">
        <v>31</v>
      </c>
      <c r="D64" s="120" t="s">
        <v>2702</v>
      </c>
      <c r="E64" s="143">
        <v>42720</v>
      </c>
      <c r="F64" s="143">
        <v>43084</v>
      </c>
      <c r="G64" s="156">
        <f t="shared" si="3"/>
        <v>12.133333333333333</v>
      </c>
      <c r="H64" s="118" t="s">
        <v>2703</v>
      </c>
      <c r="I64" s="63" t="s">
        <v>711</v>
      </c>
      <c r="J64" s="63" t="s">
        <v>736</v>
      </c>
      <c r="K64" s="66"/>
      <c r="L64" s="123" t="s">
        <v>1148</v>
      </c>
      <c r="M64" s="116">
        <v>1</v>
      </c>
      <c r="N64" s="123" t="s">
        <v>1151</v>
      </c>
      <c r="O64" s="123" t="s">
        <v>1148</v>
      </c>
      <c r="P64" s="78"/>
    </row>
    <row r="65" spans="1:16" s="7" customFormat="1" ht="24.75" customHeight="1" outlineLevel="1" x14ac:dyDescent="0.25">
      <c r="A65" s="142">
        <v>18</v>
      </c>
      <c r="B65" s="121" t="s">
        <v>2679</v>
      </c>
      <c r="C65" s="123" t="s">
        <v>31</v>
      </c>
      <c r="D65" s="120">
        <v>298</v>
      </c>
      <c r="E65" s="143">
        <v>42003</v>
      </c>
      <c r="F65" s="143">
        <v>42369</v>
      </c>
      <c r="G65" s="156">
        <f t="shared" si="3"/>
        <v>12.2</v>
      </c>
      <c r="H65" s="121" t="s">
        <v>2694</v>
      </c>
      <c r="I65" s="63" t="s">
        <v>711</v>
      </c>
      <c r="J65" s="63" t="s">
        <v>735</v>
      </c>
      <c r="K65" s="66">
        <v>3615533299</v>
      </c>
      <c r="L65" s="65" t="s">
        <v>1148</v>
      </c>
      <c r="M65" s="116">
        <v>1</v>
      </c>
      <c r="N65" s="123" t="s">
        <v>1151</v>
      </c>
      <c r="O65" s="123" t="s">
        <v>1148</v>
      </c>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120"/>
      <c r="E72" s="143"/>
      <c r="F72" s="143"/>
      <c r="G72" s="156" t="str">
        <f t="shared" si="3"/>
        <v/>
      </c>
      <c r="H72" s="118"/>
      <c r="I72" s="120"/>
      <c r="J72" s="120"/>
      <c r="K72" s="122"/>
      <c r="L72" s="65"/>
      <c r="M72" s="67"/>
      <c r="N72" s="65"/>
      <c r="O72" s="65"/>
      <c r="P72" s="78"/>
    </row>
    <row r="73" spans="1:16" s="7" customFormat="1" ht="24.75" customHeight="1" outlineLevel="1" x14ac:dyDescent="0.25">
      <c r="A73" s="142">
        <v>26</v>
      </c>
      <c r="B73" s="64"/>
      <c r="C73" s="65"/>
      <c r="D73" s="120"/>
      <c r="E73" s="143"/>
      <c r="F73" s="143"/>
      <c r="G73" s="156" t="str">
        <f t="shared" si="3"/>
        <v/>
      </c>
      <c r="H73" s="118"/>
      <c r="I73" s="120"/>
      <c r="J73" s="120"/>
      <c r="K73" s="122"/>
      <c r="L73" s="65"/>
      <c r="M73" s="67"/>
      <c r="N73" s="65"/>
      <c r="O73" s="65"/>
      <c r="P73" s="78"/>
    </row>
    <row r="74" spans="1:16" s="7" customFormat="1" ht="24.75" customHeight="1" outlineLevel="1" x14ac:dyDescent="0.25">
      <c r="A74" s="142">
        <v>27</v>
      </c>
      <c r="B74" s="64"/>
      <c r="C74" s="65"/>
      <c r="D74" s="120"/>
      <c r="E74" s="143"/>
      <c r="F74" s="143"/>
      <c r="G74" s="156" t="str">
        <f t="shared" si="3"/>
        <v/>
      </c>
      <c r="H74" s="121"/>
      <c r="I74" s="120"/>
      <c r="J74" s="120"/>
      <c r="K74" s="117"/>
      <c r="L74" s="65"/>
      <c r="M74" s="67"/>
      <c r="N74" s="65"/>
      <c r="O74" s="65"/>
      <c r="P74" s="78"/>
    </row>
    <row r="75" spans="1:16" s="7" customFormat="1" ht="24.75" customHeight="1" outlineLevel="1" x14ac:dyDescent="0.25">
      <c r="A75" s="142">
        <v>28</v>
      </c>
      <c r="B75" s="64"/>
      <c r="C75" s="65"/>
      <c r="D75" s="120"/>
      <c r="E75" s="143"/>
      <c r="F75" s="143"/>
      <c r="G75" s="156" t="str">
        <f t="shared" si="3"/>
        <v/>
      </c>
      <c r="H75" s="121"/>
      <c r="I75" s="120"/>
      <c r="J75" s="120"/>
      <c r="K75" s="117"/>
      <c r="L75" s="65"/>
      <c r="M75" s="67"/>
      <c r="N75" s="65"/>
      <c r="O75" s="65"/>
      <c r="P75" s="78"/>
    </row>
    <row r="76" spans="1:16" s="7" customFormat="1" ht="24.75" customHeight="1" outlineLevel="1" x14ac:dyDescent="0.25">
      <c r="A76" s="142">
        <v>29</v>
      </c>
      <c r="B76" s="64"/>
      <c r="C76" s="65"/>
      <c r="D76" s="120"/>
      <c r="E76" s="143"/>
      <c r="F76" s="143"/>
      <c r="G76" s="156" t="str">
        <f t="shared" si="3"/>
        <v/>
      </c>
      <c r="H76" s="121"/>
      <c r="I76" s="120"/>
      <c r="J76" s="120"/>
      <c r="K76" s="117"/>
      <c r="L76" s="65"/>
      <c r="M76" s="67"/>
      <c r="N76" s="65"/>
      <c r="O76" s="65"/>
      <c r="P76" s="78"/>
    </row>
    <row r="77" spans="1:16" s="7" customFormat="1" ht="24.75" customHeight="1" outlineLevel="1" x14ac:dyDescent="0.25">
      <c r="A77" s="142">
        <v>30</v>
      </c>
      <c r="B77" s="64"/>
      <c r="C77" s="65"/>
      <c r="D77" s="120"/>
      <c r="E77" s="143"/>
      <c r="F77" s="143"/>
      <c r="G77" s="156" t="str">
        <f t="shared" si="3"/>
        <v/>
      </c>
      <c r="H77" s="121"/>
      <c r="I77" s="120"/>
      <c r="J77" s="120"/>
      <c r="K77" s="122"/>
      <c r="L77" s="65"/>
      <c r="M77" s="67"/>
      <c r="N77" s="65"/>
      <c r="O77" s="65"/>
      <c r="P77" s="78"/>
    </row>
    <row r="78" spans="1:16" s="7" customFormat="1" ht="24.75" customHeight="1" outlineLevel="1" x14ac:dyDescent="0.25">
      <c r="A78" s="142">
        <v>31</v>
      </c>
      <c r="B78" s="64"/>
      <c r="C78" s="65"/>
      <c r="D78" s="120"/>
      <c r="E78" s="143"/>
      <c r="F78" s="143"/>
      <c r="G78" s="156" t="str">
        <f t="shared" si="3"/>
        <v/>
      </c>
      <c r="H78" s="121"/>
      <c r="I78" s="120"/>
      <c r="J78" s="120"/>
      <c r="K78" s="122"/>
      <c r="L78" s="65"/>
      <c r="M78" s="67"/>
      <c r="N78" s="65"/>
      <c r="O78" s="65"/>
      <c r="P78" s="78"/>
    </row>
    <row r="79" spans="1:16" s="7" customFormat="1" ht="24.75" customHeight="1" outlineLevel="1" x14ac:dyDescent="0.25">
      <c r="A79" s="142">
        <v>32</v>
      </c>
      <c r="B79" s="64"/>
      <c r="C79" s="65"/>
      <c r="D79" s="120"/>
      <c r="E79" s="143"/>
      <c r="F79" s="143"/>
      <c r="G79" s="156" t="str">
        <f t="shared" si="3"/>
        <v/>
      </c>
      <c r="H79" s="121"/>
      <c r="I79" s="120"/>
      <c r="J79" s="120"/>
      <c r="K79" s="122"/>
      <c r="L79" s="65"/>
      <c r="M79" s="67"/>
      <c r="N79" s="65"/>
      <c r="O79" s="65"/>
      <c r="P79" s="78"/>
    </row>
    <row r="80" spans="1:16" s="7" customFormat="1" ht="24.75" customHeight="1" outlineLevel="1" x14ac:dyDescent="0.25">
      <c r="A80" s="142">
        <v>33</v>
      </c>
      <c r="B80" s="64"/>
      <c r="C80" s="65"/>
      <c r="D80" s="120"/>
      <c r="E80" s="143"/>
      <c r="F80" s="143"/>
      <c r="G80" s="156" t="str">
        <f t="shared" si="3"/>
        <v/>
      </c>
      <c r="H80" s="121"/>
      <c r="I80" s="120"/>
      <c r="J80" s="120"/>
      <c r="K80" s="122"/>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2685</v>
      </c>
      <c r="E114" s="143">
        <v>43885</v>
      </c>
      <c r="F114" s="143">
        <v>44196</v>
      </c>
      <c r="G114" s="156">
        <f>IF(AND(E114&lt;&gt;"",F114&lt;&gt;""),((F114-E114)/30),"")</f>
        <v>10.366666666666667</v>
      </c>
      <c r="H114" s="121" t="s">
        <v>2676</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2686</v>
      </c>
      <c r="E115" s="143">
        <v>43885</v>
      </c>
      <c r="F115" s="143">
        <v>44165</v>
      </c>
      <c r="G115" s="156">
        <f t="shared" ref="G115:G116" si="4">IF(AND(E115&lt;&gt;"",F115&lt;&gt;""),((F115-E115)/30),"")</f>
        <v>9.3333333333333339</v>
      </c>
      <c r="H115" s="64" t="s">
        <v>2676</v>
      </c>
      <c r="I115" s="63" t="s">
        <v>711</v>
      </c>
      <c r="J115" s="63" t="s">
        <v>718</v>
      </c>
      <c r="K115" s="68">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2687</v>
      </c>
      <c r="E116" s="143">
        <v>43881</v>
      </c>
      <c r="F116" s="143">
        <v>44165</v>
      </c>
      <c r="G116" s="156">
        <f t="shared" si="4"/>
        <v>9.4666666666666668</v>
      </c>
      <c r="H116" s="64" t="s">
        <v>2677</v>
      </c>
      <c r="I116" s="63" t="s">
        <v>711</v>
      </c>
      <c r="J116" s="63" t="s">
        <v>721</v>
      </c>
      <c r="K116" s="68">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2688</v>
      </c>
      <c r="E117" s="143">
        <v>43885</v>
      </c>
      <c r="F117" s="143">
        <v>44165</v>
      </c>
      <c r="G117" s="156">
        <f t="shared" ref="G117:G159" si="5">IF(AND(E117&lt;&gt;"",F117&lt;&gt;""),((F117-E117)/30),"")</f>
        <v>9.3333333333333339</v>
      </c>
      <c r="H117" s="64" t="s">
        <v>2678</v>
      </c>
      <c r="I117" s="63" t="s">
        <v>711</v>
      </c>
      <c r="J117" s="63" t="s">
        <v>728</v>
      </c>
      <c r="K117" s="68">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c r="E118" s="143"/>
      <c r="F118" s="143"/>
      <c r="G118" s="156" t="str">
        <f t="shared" si="5"/>
        <v/>
      </c>
      <c r="H118" s="121"/>
      <c r="I118" s="63"/>
      <c r="J118" s="63"/>
      <c r="K118" s="68"/>
      <c r="L118" s="99" t="str">
        <f>+IF(AND(K118&gt;0,O118="Ejecución"),(K118/877802)*Tabla28[[#This Row],[% participación]],IF(AND(K118&gt;0,O118&lt;&gt;"Ejecución"),"-",""))</f>
        <v/>
      </c>
      <c r="M118" s="65" t="s">
        <v>1148</v>
      </c>
      <c r="N118" s="169"/>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ref="N119:N160" si="6">+IF(M119="No",1,IF(M119="Si","Ingrese %",""))</f>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45251620</v>
      </c>
      <c r="F185" s="91"/>
      <c r="G185" s="92"/>
      <c r="H185" s="87"/>
      <c r="I185" s="89" t="s">
        <v>2627</v>
      </c>
      <c r="J185" s="162">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41964</v>
      </c>
      <c r="D193" s="5"/>
      <c r="E193" s="124">
        <v>3008</v>
      </c>
      <c r="F193" s="5"/>
      <c r="G193" s="5"/>
      <c r="H193" s="124"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73" t="s">
        <v>2684</v>
      </c>
      <c r="J211" s="27" t="s">
        <v>2622</v>
      </c>
      <c r="K211" s="124" t="s">
        <v>2682</v>
      </c>
      <c r="L211" s="21"/>
      <c r="M211" s="21"/>
      <c r="N211" s="21"/>
      <c r="O211" s="8"/>
    </row>
    <row r="212" spans="1:15" x14ac:dyDescent="0.25">
      <c r="A212" s="9"/>
      <c r="B212" s="27" t="s">
        <v>2619</v>
      </c>
      <c r="C212" s="124" t="s">
        <v>2681</v>
      </c>
      <c r="D212" s="21"/>
      <c r="G212" s="27" t="s">
        <v>2621</v>
      </c>
      <c r="H212" s="173">
        <v>958450422</v>
      </c>
      <c r="J212" s="27" t="s">
        <v>2623</v>
      </c>
      <c r="K212" s="12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2020-12-30T02:32:13Z</cp:lastPrinted>
  <dcterms:created xsi:type="dcterms:W3CDTF">2020-10-14T21:57:42Z</dcterms:created>
  <dcterms:modified xsi:type="dcterms:W3CDTF">2020-12-30T02:32:18Z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