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er\Desktop\MANIFESTACIONES DE INTERES\CHOCO\15\"/>
    </mc:Choice>
  </mc:AlternateContent>
  <xr:revisionPtr revIDLastSave="0" documentId="13_ncr:1_{86FEC1A0-0953-47CF-B128-C595408C8C5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<sst xmlns="http://schemas.openxmlformats.org/spreadsheetml/2006/main" count="3077" uniqueCount="2696">
  <si>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</si>
  <si>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</si>
  <si>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</si>
  <si>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</si>
  <si>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</si>
  <si>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</si>
  <si>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</si>
  <si>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</si>
  <si>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</si>
  <si>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</si>
  <si>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</si>
  <si>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</si>
  <si>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</si>
  <si>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</si>
  <si>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</si>
  <si>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</si>
  <si>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</si>
  <si>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</si>
  <si>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</si>
  <si>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</si>
  <si>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</si>
  <si>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</si>
  <si>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</si>
  <si>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</si>
  <si>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</si>
  <si>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</si>
  <si>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</si>
  <si>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</si>
  <si>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</si>
  <si>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</si>
  <si>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</si>
  <si>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</si>
  <si>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</si>
  <si>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</si>
  <si>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</si>
  <si>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</si>
  <si>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</si>
  <si>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</si>
  <si>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</si>
  <si>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</si>
  <si>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</si>
  <si>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</si>
  <si>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</si>
  <si>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</si>
  <si>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</si>
  <si>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</si>
  <si>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</si>
  <si>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</si>
  <si>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</si>
  <si>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</si>
  <si>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</si>
  <si>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</si>
  <si>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</si>
  <si>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</si>
  <si>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</si>
  <si>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</si>
  <si>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</si>
  <si>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</si>
  <si>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</si>
  <si>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</si>
  <si>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</si>
  <si>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</si>
  <si>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</si>
  <si>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</si>
  <si>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</si>
  <si>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</si>
  <si>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</si>
  <si>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</si>
  <si>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</si>
  <si>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</si>
  <si>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</si>
  <si>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</si>
  <si>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</si>
  <si>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</si>
  <si>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</si>
  <si>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</si>
  <si>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</si>
  <si>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</si>
  <si>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</si>
  <si>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</si>
  <si>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</si>
  <si>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</si>
  <si>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</si>
  <si>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</si>
  <si>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</si>
  <si>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</si>
  <si>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</si>
  <si>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</si>
  <si>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</si>
  <si>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</si>
  <si>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</si>
  <si>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</si>
  <si>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</si>
  <si>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</si>
  <si>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</si>
  <si>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</si>
  <si>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</si>
  <si>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</si>
  <si>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</si>
  <si>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</si>
  <si>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</si>
  <si>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</si>
  <si>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</si>
  <si>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</si>
  <si>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</si>
  <si>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</si>
  <si>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</si>
  <si>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</si>
  <si>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</si>
  <si>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</si>
  <si>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</si>
  <si>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</si>
  <si>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</si>
  <si>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</si>
  <si>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</si>
  <si>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</si>
  <si>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</si>
  <si>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</si>
  <si>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</si>
  <si>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</si>
  <si>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</si>
  <si>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</si>
  <si>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</si>
  <si>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</si>
  <si>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</si>
  <si>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</si>
  <si>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</si>
  <si>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</si>
  <si>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</si>
  <si>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</si>
  <si>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</si>
  <si>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</si>
  <si>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</si>
  <si>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</si>
  <si>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</si>
  <si>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</si>
  <si>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</si>
  <si>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</si>
  <si>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</si>
  <si>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</si>
  <si>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</si>
  <si>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</si>
  <si>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</si>
  <si>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</si>
  <si>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</si>
  <si>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</si>
  <si>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</si>
  <si>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</si>
  <si>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</si>
  <si>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</si>
  <si>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</si>
  <si>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</si>
  <si>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</si>
  <si>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</si>
  <si>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</si>
  <si>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</si>
  <si>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</si>
  <si>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</si>
  <si>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</si>
  <si>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</si>
  <si>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</si>
  <si>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</si>
  <si>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</si>
  <si>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</si>
  <si>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</si>
  <si>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</si>
  <si>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</si>
  <si>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</si>
  <si>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</si>
  <si>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</si>
  <si>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</si>
  <si>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</si>
  <si>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</si>
  <si>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</si>
  <si>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</si>
  <si>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</si>
  <si>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</si>
  <si>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</si>
  <si>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</si>
  <si>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</si>
  <si>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</si>
  <si>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</si>
  <si>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</si>
  <si>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</si>
  <si>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</si>
  <si>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</si>
  <si>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</si>
  <si>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</si>
  <si>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</si>
  <si>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</si>
  <si>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</si>
  <si>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</si>
  <si>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</si>
  <si>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</si>
  <si>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</si>
  <si>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</si>
  <si>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</si>
  <si>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</si>
  <si>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</si>
  <si>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</si>
  <si>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</si>
  <si>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</si>
  <si>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</si>
  <si>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</si>
  <si>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</si>
  <si>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</si>
  <si>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</si>
  <si>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</si>
  <si>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</si>
  <si>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</si>
  <si>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</si>
  <si>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</si>
  <si>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</si>
  <si>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</si>
  <si>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</si>
  <si>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</si>
  <si>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</si>
  <si>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</si>
  <si>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</si>
  <si>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</si>
  <si>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</si>
  <si>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</si>
  <si>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</si>
  <si>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</si>
  <si>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</si>
  <si>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</si>
  <si>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</si>
  <si>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</si>
  <si>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</si>
  <si>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</si>
  <si>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</si>
  <si>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</si>
  <si>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</si>
  <si>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</si>
  <si>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</si>
  <si>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</si>
  <si>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</si>
  <si>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</si>
  <si>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</si>
  <si>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</si>
  <si>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</si>
  <si>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</si>
  <si>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</si>
  <si>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</si>
  <si>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</si>
  <si>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</si>
  <si>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</si>
  <si>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</si>
  <si>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</si>
  <si>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</si>
  <si>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</si>
  <si>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</si>
  <si>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</si>
  <si>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</si>
  <si>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</si>
  <si>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</si>
  <si>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</si>
  <si>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</si>
  <si>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</si>
  <si>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</si>
  <si>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</si>
  <si>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</si>
  <si>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</si>
  <si>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</si>
  <si>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</si>
  <si>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</si>
  <si>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</si>
  <si>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</si>
  <si>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</si>
  <si>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</si>
  <si>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</si>
  <si>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</si>
  <si>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</si>
  <si>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</si>
  <si>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</si>
  <si>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</si>
  <si>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</si>
  <si>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</si>
  <si>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</si>
  <si>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</si>
  <si>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</si>
  <si>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</si>
  <si>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</si>
  <si>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</si>
  <si>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</si>
  <si>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</si>
  <si>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</si>
  <si>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</si>
  <si>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</si>
  <si>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</si>
  <si>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</si>
  <si>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</si>
  <si>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</si>
  <si>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</si>
  <si>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</si>
  <si>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</si>
  <si>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</si>
  <si>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</si>
  <si>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</si>
  <si>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</si>
  <si>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</si>
  <si>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</si>
  <si>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</si>
  <si>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</si>
  <si>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</si>
  <si>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</si>
  <si>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</si>
  <si>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</si>
  <si>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</si>
  <si>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</si>
  <si>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</si>
  <si>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</si>
  <si>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</si>
  <si>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</si>
  <si>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</si>
  <si>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</si>
  <si>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</si>
  <si>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</si>
  <si>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</si>
  <si>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</si>
  <si>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</si>
  <si>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</si>
  <si>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</si>
  <si>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</si>
  <si>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</si>
  <si>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</si>
  <si>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</si>
  <si>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</si>
  <si>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</si>
  <si>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</si>
  <si>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</si>
  <si>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</si>
  <si>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</si>
  <si>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</si>
  <si>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</si>
  <si>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</si>
  <si>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</si>
  <si>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</si>
  <si>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</si>
  <si>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</si>
  <si>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</si>
  <si>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</si>
  <si>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</si>
  <si>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</si>
  <si>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</si>
  <si>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</si>
  <si>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</si>
  <si>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</si>
  <si>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</si>
  <si>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</si>
  <si>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</si>
  <si>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</si>
  <si>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</si>
  <si>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</si>
  <si>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</si>
  <si>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</si>
  <si>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</si>
  <si>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</si>
  <si>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</si>
  <si>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</si>
  <si>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</si>
  <si>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</si>
  <si>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</si>
  <si>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</si>
  <si>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</si>
  <si>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</si>
  <si>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</si>
  <si>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</si>
  <si>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</si>
  <si>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</si>
  <si>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</si>
  <si>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</si>
  <si>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</si>
  <si>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</si>
  <si>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</si>
  <si>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</si>
  <si>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</si>
  <si>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</si>
  <si>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</si>
  <si>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</si>
  <si>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</si>
  <si>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</si>
  <si>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</si>
  <si>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</si>
  <si>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</si>
  <si>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</si>
  <si>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</si>
  <si>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</si>
  <si>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</si>
  <si>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</si>
  <si>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</si>
  <si>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</si>
  <si>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</si>
  <si>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</si>
  <si>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</si>
  <si>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</si>
  <si>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</si>
  <si>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</si>
  <si>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</si>
  <si>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</si>
  <si>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</si>
  <si>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</si>
  <si>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</si>
  <si>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</si>
  <si>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</si>
  <si>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</si>
  <si>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</si>
  <si>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</si>
  <si>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</si>
  <si>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</si>
  <si>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</si>
  <si>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</si>
  <si>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</si>
  <si>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</si>
  <si>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</si>
  <si>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</si>
  <si>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</si>
  <si>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</si>
  <si>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</si>
  <si>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</si>
  <si>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</si>
  <si>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</si>
  <si>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</si>
  <si>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</si>
  <si>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</si>
  <si>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</si>
  <si>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</si>
  <si>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</si>
  <si>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</si>
  <si>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</si>
  <si>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</si>
  <si>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</si>
  <si>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</si>
  <si>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</si>
  <si>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</si>
  <si>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</si>
  <si>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</si>
  <si>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</si>
  <si>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</si>
  <si>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</si>
  <si>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</si>
  <si>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</si>
  <si>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</si>
  <si>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</si>
  <si>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</si>
  <si>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</si>
  <si>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</si>
  <si>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</si>
  <si>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</si>
  <si>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</si>
  <si>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</si>
  <si>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</si>
  <si>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</si>
  <si>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</si>
  <si>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</si>
  <si>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</si>
  <si>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</si>
  <si>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</si>
  <si>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</si>
  <si>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</si>
  <si>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</si>
  <si>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</si>
  <si>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</si>
  <si>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</si>
  <si>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</si>
  <si>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</si>
  <si>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</si>
  <si>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</si>
  <si>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</si>
  <si>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</si>
  <si>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</si>
  <si>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</si>
  <si>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</si>
  <si>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</si>
  <si>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</si>
  <si>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</si>
  <si>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</si>
  <si>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</si>
  <si>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</si>
  <si>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</si>
  <si>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</si>
  <si>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</si>
  <si>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</si>
  <si>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</si>
  <si>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</si>
  <si>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</si>
  <si>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</si>
  <si>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</si>
  <si>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</si>
  <si>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</si>
  <si>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</si>
  <si>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</si>
  <si>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</si>
  <si>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</si>
  <si>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</si>
  <si>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</si>
  <si>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</si>
  <si>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</si>
  <si>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</si>
  <si>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</si>
  <si>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</si>
  <si>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</si>
  <si>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</si>
  <si>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</si>
  <si>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</si>
  <si>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</si>
  <si>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</si>
  <si>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</si>
  <si>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</si>
  <si>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</si>
  <si>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</si>
  <si>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</si>
  <si>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</si>
  <si>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</si>
  <si>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</si>
  <si>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</si>
  <si>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</si>
  <si>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</si>
  <si>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</si>
  <si>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</si>
  <si>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</si>
  <si>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</si>
  <si>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</si>
  <si>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</si>
  <si>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</si>
  <si>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</si>
  <si>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</si>
  <si>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</si>
  <si>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</si>
  <si>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</si>
  <si>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</si>
  <si>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</si>
  <si>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</si>
  <si>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</si>
  <si>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</si>
  <si>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</si>
  <si>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</si>
  <si>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</si>
  <si>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</si>
  <si>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</si>
  <si>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</si>
  <si>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</si>
  <si>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</si>
  <si>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</si>
  <si>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</si>
  <si>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</si>
  <si>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</si>
  <si>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</si>
  <si>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</si>
  <si>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</si>
  <si>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</si>
  <si>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</si>
  <si>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</si>
  <si>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</si>
  <si>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</si>
  <si>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</si>
  <si>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</si>
  <si>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</si>
  <si>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</si>
  <si>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</si>
  <si>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</si>
  <si>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</si>
  <si>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</si>
  <si>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</si>
  <si>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</si>
  <si>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</si>
  <si>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</si>
  <si>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</si>
  <si>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</si>
  <si>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</si>
  <si>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</si>
  <si>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</si>
  <si>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</si>
  <si>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</si>
  <si>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</si>
  <si>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</si>
  <si>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</si>
  <si>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</si>
  <si>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</si>
  <si>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</si>
  <si>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</si>
  <si>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</si>
  <si>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</si>
  <si>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</si>
  <si>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</si>
  <si>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</si>
  <si>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</si>
  <si>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</si>
  <si>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</si>
  <si>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</si>
  <si>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</si>
  <si>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</si>
  <si>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</si>
  <si>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</si>
  <si>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</si>
  <si>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</si>
  <si>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</si>
  <si>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</si>
  <si>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</si>
  <si>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</si>
  <si>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</si>
  <si>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</si>
  <si>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</si>
  <si>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</si>
  <si>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</si>
  <si>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</si>
  <si>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</si>
  <si>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</si>
  <si>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</si>
  <si>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</si>
  <si>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</si>
  <si>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</si>
  <si>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</si>
  <si>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</si>
  <si>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</si>
  <si>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</si>
  <si>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</si>
  <si>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</si>
  <si>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</si>
  <si>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</si>
  <si>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</si>
  <si>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</si>
  <si>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</si>
  <si>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</si>
  <si>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</si>
  <si>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</si>
  <si>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</si>
  <si>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</si>
  <si>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</si>
  <si>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</si>
  <si>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</si>
  <si>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</si>
  <si>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</si>
  <si>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</si>
  <si>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</si>
  <si>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</si>
  <si>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</si>
  <si>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</si>
  <si>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</si>
  <si>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</si>
  <si>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</si>
  <si>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</si>
  <si>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</si>
  <si>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</si>
  <si>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</si>
  <si>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</si>
  <si>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</si>
  <si>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</si>
  <si>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</si>
  <si>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</si>
  <si>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</si>
  <si>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</si>
  <si>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</si>
  <si>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</si>
  <si>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</si>
  <si>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</si>
  <si>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</si>
  <si>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</si>
  <si>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</si>
  <si>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</si>
  <si>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</si>
  <si>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</si>
  <si>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</si>
  <si>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</si>
  <si>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</si>
  <si>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</si>
  <si>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</si>
  <si>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</si>
  <si>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</si>
  <si>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</si>
  <si>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</si>
  <si>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</si>
  <si>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</si>
  <si>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</si>
  <si>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</si>
  <si>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</si>
  <si>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</si>
  <si>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</si>
  <si>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</si>
  <si>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</si>
  <si>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</si>
  <si>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</si>
  <si>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</si>
  <si>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</si>
  <si>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</si>
  <si>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</si>
  <si>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</si>
  <si>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</si>
  <si>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</si>
  <si>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</si>
  <si>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</si>
  <si>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</si>
  <si>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</si>
  <si>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</si>
  <si>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</si>
  <si>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</si>
  <si>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</si>
  <si>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</si>
  <si>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</si>
  <si>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</si>
  <si>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</si>
  <si>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</si>
  <si>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</si>
  <si>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</si>
  <si>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</si>
  <si>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</si>
  <si>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</si>
  <si>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</si>
  <si>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</si>
  <si>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</si>
  <si>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</si>
  <si>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</si>
  <si>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</si>
  <si>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</si>
  <si>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</si>
  <si>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</si>
  <si>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</si>
  <si>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</si>
  <si>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</si>
  <si>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</si>
  <si>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</si>
  <si>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</si>
  <si>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</si>
  <si>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</si>
  <si>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</si>
  <si>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</si>
  <si>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</si>
  <si>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</si>
  <si>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</si>
  <si>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</si>
  <si>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</si>
  <si>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</si>
  <si>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</si>
  <si>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</si>
  <si>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</si>
  <si>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</si>
  <si>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</si>
  <si>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</si>
  <si>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</si>
  <si>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</si>
  <si>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</si>
  <si>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</si>
  <si>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</si>
  <si>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</si>
  <si>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</si>
  <si>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</si>
  <si>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</si>
  <si>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</si>
  <si>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</si>
  <si>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</si>
  <si>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</si>
  <si>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</si>
  <si>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</si>
  <si>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</si>
  <si>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</si>
  <si>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</si>
  <si>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</si>
  <si>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</si>
  <si>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</si>
  <si>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</si>
  <si>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</si>
  <si>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</si>
  <si>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</si>
  <si>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</si>
  <si>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</si>
  <si>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</si>
  <si>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</si>
  <si>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</si>
  <si>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</si>
  <si>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</si>
  <si>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</si>
  <si>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</si>
  <si>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</si>
  <si>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</si>
  <si>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</si>
  <si>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</si>
  <si>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</si>
  <si>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</si>
  <si>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</si>
  <si>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</si>
  <si>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</si>
  <si>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</si>
  <si>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</si>
  <si>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</si>
  <si>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</si>
  <si>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</si>
  <si>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</si>
  <si>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</si>
  <si>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</si>
  <si>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</si>
  <si>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</si>
  <si>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</si>
  <si>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</si>
  <si>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</si>
  <si>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</si>
  <si>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</si>
  <si>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</si>
  <si>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</si>
  <si>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</si>
  <si>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</si>
  <si>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</si>
  <si>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</si>
  <si>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</si>
  <si>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</si>
  <si>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</si>
  <si>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</si>
  <si>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</si>
  <si>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</si>
  <si>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</si>
  <si>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</si>
  <si>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</si>
  <si>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</si>
  <si>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</si>
  <si>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</si>
  <si>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</si>
  <si>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</si>
  <si>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</si>
  <si>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</si>
  <si>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</si>
  <si>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</si>
  <si>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</si>
  <si>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</si>
  <si>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</si>
  <si>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</si>
  <si>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</si>
  <si>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</si>
  <si>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</si>
  <si>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</si>
  <si>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</si>
  <si>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</si>
  <si>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</si>
  <si>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</si>
  <si>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</si>
  <si>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</si>
  <si>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</si>
  <si>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</si>
  <si>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</si>
  <si>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</si>
  <si>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</si>
  <si>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</si>
  <si>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</si>
  <si>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</si>
  <si>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</si>
  <si>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</si>
  <si>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</si>
  <si>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</si>
  <si>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</si>
  <si>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</si>
  <si>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</si>
  <si>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</si>
  <si>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</si>
  <si>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</si>
  <si>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</si>
  <si>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</si>
  <si>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</si>
  <si>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</si>
  <si>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</si>
  <si>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</si>
  <si>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</si>
  <si>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</si>
  <si>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</si>
  <si>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</si>
  <si>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</si>
  <si>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</si>
  <si>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</si>
  <si>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</si>
  <si>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</si>
  <si>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</si>
  <si>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</si>
  <si>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</si>
  <si>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</si>
  <si>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</si>
  <si>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</si>
  <si>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</si>
  <si>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</si>
  <si>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</si>
  <si>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</si>
  <si>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</si>
  <si>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</si>
  <si>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</si>
  <si>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</si>
  <si>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</si>
  <si>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</si>
  <si>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</si>
  <si>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</si>
  <si>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</si>
  <si>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</si>
  <si>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</si>
  <si>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</si>
  <si>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</si>
  <si>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</si>
  <si>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</si>
  <si>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</si>
  <si>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</si>
  <si>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</si>
  <si>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</si>
  <si>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</si>
  <si>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</si>
  <si>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</si>
  <si>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</si>
  <si>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</si>
  <si>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</si>
  <si>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</si>
  <si>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</si>
  <si>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</si>
  <si>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</si>
  <si>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</si>
  <si>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</si>
  <si>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</si>
  <si>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</si>
  <si>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</si>
  <si>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</si>
  <si>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</si>
  <si>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</si>
  <si>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</si>
  <si>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</si>
  <si>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</si>
  <si>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</si>
  <si>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</si>
  <si>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</si>
  <si>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</si>
  <si>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</si>
  <si>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</si>
  <si>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</si>
  <si>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</si>
  <si>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</si>
  <si>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</si>
  <si>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</si>
  <si>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</si>
  <si>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</si>
  <si>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</si>
  <si>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</si>
  <si>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</si>
  <si>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</si>
  <si>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</si>
  <si>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</si>
  <si>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</si>
  <si>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</si>
  <si>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</si>
  <si>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</si>
  <si>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</si>
  <si>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</si>
  <si>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</si>
  <si>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</si>
  <si>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</si>
  <si>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</si>
  <si>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</si>
  <si>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</si>
  <si>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</si>
  <si>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</si>
  <si>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</si>
  <si>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</si>
  <si>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</si>
  <si>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</si>
  <si>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</si>
  <si>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</si>
  <si>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</si>
  <si>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</si>
  <si>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</si>
  <si>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</si>
  <si>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</si>
  <si>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</si>
  <si>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</si>
  <si>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</si>
  <si>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</si>
  <si>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</si>
  <si>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</si>
  <si>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</si>
  <si>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</si>
  <si>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</si>
  <si>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</si>
  <si>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</si>
  <si>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</si>
  <si>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</si>
  <si>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</si>
  <si>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</si>
  <si>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</si>
  <si>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</si>
  <si>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</si>
  <si>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</si>
  <si>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</si>
  <si>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</si>
  <si>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</si>
  <si>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</si>
  <si>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</si>
  <si>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</si>
  <si>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</si>
  <si>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</si>
  <si>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</si>
  <si>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</si>
  <si>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</si>
  <si>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</si>
  <si>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</si>
  <si>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</si>
  <si>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</si>
  <si>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</si>
  <si>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</si>
  <si>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</si>
  <si>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</si>
  <si>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</si>
  <si>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</si>
  <si>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</si>
  <si>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</si>
  <si>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</si>
  <si>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</si>
  <si>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</si>
  <si>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</si>
  <si>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</si>
  <si>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</si>
  <si>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</si>
  <si>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</si>
  <si>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</si>
  <si>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</si>
  <si>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</si>
  <si>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</si>
  <si>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</si>
  <si>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</si>
  <si>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</si>
  <si>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</si>
  <si>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</si>
  <si>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</si>
  <si>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</si>
  <si>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</si>
  <si>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</si>
  <si>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</si>
  <si>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</si>
  <si>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</si>
  <si>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</si>
  <si>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</si>
  <si>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</si>
  <si>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</si>
  <si>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</si>
  <si>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</si>
  <si>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</si>
  <si>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</si>
  <si>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</si>
  <si>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</si>
  <si>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</si>
  <si>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</si>
  <si>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</si>
  <si>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</si>
  <si>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</si>
  <si>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</si>
  <si>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</si>
  <si>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</si>
  <si>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</si>
  <si>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</si>
  <si>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</si>
  <si>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</si>
  <si>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</si>
  <si>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</si>
  <si>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</si>
  <si>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</si>
  <si>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</si>
  <si>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</si>
  <si>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</si>
  <si>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</si>
  <si>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</si>
  <si>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</si>
  <si>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</si>
  <si>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</si>
  <si>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</si>
  <si>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</si>
  <si>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</si>
  <si>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</si>
  <si>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</si>
  <si>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</si>
  <si>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</si>
  <si>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</si>
  <si>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</si>
  <si>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</si>
  <si>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</si>
  <si>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</si>
  <si>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</si>
  <si>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</si>
  <si>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</si>
  <si>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</si>
  <si>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</si>
  <si>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</si>
  <si>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</si>
  <si>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</si>
  <si>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</si>
  <si>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</si>
  <si>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</si>
  <si>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</si>
  <si>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</si>
  <si>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</si>
  <si>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</si>
  <si>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</si>
  <si>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</si>
  <si>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</si>
  <si>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</si>
  <si>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</si>
  <si>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</si>
  <si>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</si>
  <si>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</si>
  <si>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</si>
  <si>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</si>
  <si>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</si>
  <si>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</si>
  <si>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</si>
  <si>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</si>
  <si>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</si>
  <si>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</si>
  <si>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</si>
  <si>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</si>
  <si>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</si>
  <si>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</si>
  <si>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</si>
  <si>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</si>
  <si>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</si>
  <si>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</si>
  <si>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</si>
  <si>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</si>
  <si>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</si>
  <si>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</si>
  <si>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</si>
  <si>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</si>
  <si>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</si>
  <si>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</si>
  <si>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</si>
  <si>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</si>
  <si>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</si>
  <si>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</si>
  <si>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</si>
  <si>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</si>
  <si>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</si>
  <si>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</si>
  <si>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</si>
  <si>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</si>
  <si>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</si>
  <si>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</si>
  <si>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</si>
  <si>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</si>
  <si>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</si>
  <si>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</si>
  <si>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</si>
  <si>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</si>
  <si>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</si>
  <si>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</si>
  <si>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</si>
  <si>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</si>
  <si>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</si>
  <si>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</si>
  <si>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</si>
  <si>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</si>
  <si>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</si>
  <si>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</si>
  <si>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</si>
  <si>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</si>
  <si>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</si>
  <si>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</si>
  <si>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</si>
  <si>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</si>
  <si>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</si>
  <si>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</si>
  <si>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</si>
  <si>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</si>
  <si>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</si>
  <si>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</si>
  <si>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</si>
  <si>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</si>
  <si>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</si>
  <si>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</si>
  <si>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</si>
  <si>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</si>
  <si>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</si>
  <si>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</si>
  <si>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</si>
  <si>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</si>
  <si>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</si>
  <si>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</si>
  <si>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</si>
  <si>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</si>
  <si>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</si>
  <si>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</si>
  <si>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</si>
  <si>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</si>
  <si>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</si>
  <si>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</si>
  <si>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</si>
  <si>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</si>
  <si>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</si>
  <si>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</si>
  <si>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</si>
  <si>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</si>
  <si>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</si>
  <si>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</si>
  <si>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</si>
  <si>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</si>
  <si>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</si>
  <si>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</si>
  <si>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</si>
  <si>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</si>
  <si>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</si>
  <si>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</si>
  <si>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</si>
  <si>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</si>
  <si>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</si>
  <si>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</si>
  <si>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</si>
  <si>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</si>
  <si>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</si>
  <si>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</si>
  <si>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</si>
  <si>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</si>
  <si>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</si>
  <si>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</si>
  <si>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</si>
  <si>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</si>
  <si>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</si>
  <si>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</si>
  <si>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</si>
  <si>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</si>
  <si>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</si>
  <si>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</si>
  <si>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</si>
  <si>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</si>
  <si>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</si>
  <si>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</si>
  <si>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</si>
  <si>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</si>
  <si>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</si>
  <si>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</si>
  <si>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</si>
  <si>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</si>
  <si>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</si>
  <si>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</si>
  <si>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</si>
  <si>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</si>
  <si>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</si>
  <si>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</si>
  <si>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</si>
  <si>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</si>
  <si>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</si>
  <si>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</si>
  <si>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</si>
  <si>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</si>
  <si>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</si>
  <si>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</si>
  <si>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</si>
  <si>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</si>
  <si>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</si>
  <si>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</si>
  <si>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</si>
  <si>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</si>
  <si>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</si>
  <si>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</si>
  <si>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</si>
  <si>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</si>
  <si>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</si>
  <si>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</si>
  <si>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</si>
  <si>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</si>
  <si>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</si>
  <si>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</si>
  <si>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</si>
  <si>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</si>
  <si>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</si>
  <si>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</si>
  <si>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</si>
  <si>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</si>
  <si>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</si>
  <si>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</si>
  <si>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</si>
  <si>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</si>
  <si>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</si>
  <si>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</si>
  <si>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</si>
  <si>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</si>
  <si>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</si>
  <si>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</si>
  <si>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</si>
  <si>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</si>
  <si>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</si>
  <si>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</si>
  <si>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</si>
  <si>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</si>
  <si>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</si>
  <si>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</si>
  <si>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</si>
  <si>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</si>
  <si>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</si>
  <si>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</si>
  <si>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</si>
  <si>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</si>
  <si>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</si>
  <si>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</si>
  <si>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</si>
  <si>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</si>
  <si>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</si>
  <si>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</si>
  <si>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</si>
  <si>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</si>
  <si>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</si>
  <si>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</si>
  <si>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</si>
  <si>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</si>
  <si>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</si>
  <si>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</si>
  <si>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</si>
  <si>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</si>
  <si>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</si>
  <si>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</si>
  <si>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</si>
  <si>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</si>
  <si>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</si>
  <si>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</si>
  <si>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</si>
  <si>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</si>
  <si>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</si>
  <si>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</si>
  <si>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</si>
  <si>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</si>
  <si>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</si>
  <si>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</si>
  <si>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</si>
  <si>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</si>
  <si>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</si>
  <si>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</si>
  <si>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</si>
  <si>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</si>
  <si>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</si>
  <si>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</si>
  <si>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</si>
  <si>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</si>
  <si>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</si>
  <si>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</si>
  <si>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</si>
  <si>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</si>
  <si>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</si>
  <si>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</si>
  <si>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</si>
  <si>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</si>
  <si>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</si>
  <si>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</si>
  <si>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</si>
  <si>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</si>
  <si>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</si>
  <si>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</si>
  <si>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</si>
  <si>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</si>
  <si>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</si>
  <si>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</si>
  <si>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</si>
  <si>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</si>
  <si>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</si>
  <si>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</si>
  <si>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</si>
  <si>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</si>
  <si>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</si>
  <si>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</si>
  <si>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</si>
  <si>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</si>
  <si>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</si>
  <si>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</si>
  <si>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</si>
  <si>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</si>
  <si>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</si>
  <si>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</si>
  <si>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</si>
  <si>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</si>
  <si>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</si>
  <si>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</si>
  <si>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</si>
  <si>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</si>
  <si>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</si>
  <si>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</si>
  <si>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</si>
  <si>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</si>
  <si>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</si>
  <si>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</si>
  <si>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</si>
  <si>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</si>
  <si>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</si>
  <si>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</si>
  <si>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</si>
  <si>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</si>
  <si>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</si>
  <si>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</si>
  <si>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</si>
  <si>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</si>
  <si>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</si>
  <si>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</si>
  <si>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</si>
  <si>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</si>
  <si>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</si>
  <si>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</si>
  <si>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</si>
  <si>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</si>
  <si>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</si>
  <si>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</si>
  <si>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</si>
  <si>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</si>
  <si>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</si>
  <si>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</si>
  <si>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</si>
  <si>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</si>
  <si>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</si>
  <si>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</si>
  <si>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</si>
  <si>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</si>
  <si>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</si>
  <si>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</si>
  <si>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</si>
  <si>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</si>
  <si>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</si>
  <si>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</si>
  <si>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</si>
  <si>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</si>
  <si>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</si>
  <si>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</si>
  <si>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</si>
  <si>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</si>
  <si>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</si>
  <si>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</si>
  <si>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</si>
  <si>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</si>
  <si>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</si>
  <si>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</si>
  <si>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</si>
  <si>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</si>
  <si>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</si>
  <si>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</si>
  <si>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</si>
  <si>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</si>
  <si>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</si>
  <si>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</si>
  <si>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</si>
  <si>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</si>
  <si>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</si>
  <si>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</si>
  <si>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</si>
  <si>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</si>
  <si>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</si>
  <si>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</si>
  <si>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</si>
  <si>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</si>
  <si>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</si>
  <si>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</si>
  <si>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</si>
  <si>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</si>
  <si>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</si>
  <si>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</si>
  <si>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</si>
  <si>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</si>
  <si>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</si>
  <si>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</si>
  <si>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</si>
  <si>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</si>
  <si>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</si>
  <si>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</si>
  <si>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</si>
  <si>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</si>
  <si>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</si>
  <si>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</si>
  <si>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</si>
  <si>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</si>
  <si>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</si>
  <si>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</si>
  <si>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</si>
  <si>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</si>
  <si>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</si>
  <si>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</si>
  <si>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</si>
  <si>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</si>
  <si>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</si>
  <si>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</si>
  <si>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</si>
  <si>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</si>
  <si>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</si>
  <si>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</si>
  <si>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</si>
  <si>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</si>
  <si>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</si>
  <si>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</si>
  <si>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</si>
  <si>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</si>
  <si>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</si>
  <si>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</si>
  <si>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</si>
  <si>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</si>
  <si>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</si>
  <si>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</si>
  <si>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</si>
  <si>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</si>
  <si>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</si>
  <si>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</si>
  <si>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</si>
  <si>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</si>
  <si>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</si>
  <si>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</si>
  <si>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</si>
  <si>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</si>
  <si>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</si>
  <si>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</si>
  <si>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</si>
  <si>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</si>
  <si>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</si>
  <si>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</si>
  <si>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</si>
  <si>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</si>
  <si>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</si>
  <si>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</si>
  <si>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</si>
  <si>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</si>
  <si>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</si>
  <si>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</si>
  <si>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</si>
  <si>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</si>
  <si>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</si>
  <si>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</si>
  <si>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</si>
  <si>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</si>
  <si>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</si>
  <si>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</si>
  <si>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</si>
  <si>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</si>
  <si>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</si>
  <si>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</si>
  <si>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</si>
  <si>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</si>
  <si>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</si>
  <si>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</si>
  <si>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</si>
  <si>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</si>
  <si>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</si>
  <si>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</si>
  <si>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</si>
  <si>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</si>
  <si>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</si>
  <si>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</si>
  <si>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</si>
  <si>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</si>
  <si>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</si>
  <si>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</si>
  <si>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</si>
  <si>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</si>
  <si>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</si>
  <si>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</si>
  <si>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</si>
  <si>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</si>
  <si>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</si>
  <si>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</si>
  <si>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</si>
  <si>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</si>
  <si>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</si>
  <si>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</si>
  <si>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</si>
  <si>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</si>
  <si>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</si>
  <si>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</si>
  <si>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</si>
  <si>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</si>
  <si>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</si>
  <si>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</si>
  <si>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</si>
  <si>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</si>
  <si>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</si>
  <si>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</si>
  <si>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</si>
  <si>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</si>
  <si>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</si>
  <si>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</si>
  <si>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</si>
  <si>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</si>
  <si>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</si>
  <si>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</si>
  <si>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</si>
  <si>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</si>
  <si>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</si>
  <si>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</si>
  <si>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</si>
  <si>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</si>
  <si>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</si>
  <si>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</si>
  <si>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</si>
  <si>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</si>
  <si>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</si>
  <si>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</si>
  <si>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</si>
  <si>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</si>
  <si>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</si>
  <si>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</si>
  <si>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</si>
  <si>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</si>
  <si>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</si>
  <si>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</si>
  <si>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</si>
  <si>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</si>
  <si>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</si>
  <si>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</si>
  <si>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</si>
  <si>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</si>
  <si>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</si>
  <si>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</si>
  <si>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</si>
  <si>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</si>
  <si>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</si>
  <si>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</si>
  <si>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</si>
  <si>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</si>
  <si>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</si>
  <si>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</si>
  <si>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</si>
  <si>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</si>
  <si>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</si>
  <si>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</si>
  <si>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</si>
  <si>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</si>
  <si>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</si>
  <si>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</si>
  <si>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</si>
  <si>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</si>
  <si>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</si>
  <si>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</si>
  <si>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</si>
  <si>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</si>
  <si>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</si>
  <si>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</si>
  <si>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</si>
  <si>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</si>
  <si>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</si>
  <si>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</si>
  <si>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</si>
  <si>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</si>
  <si>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</si>
  <si>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</si>
  <si>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</si>
  <si>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</si>
  <si>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</si>
  <si>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</si>
  <si>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</si>
  <si>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</si>
  <si>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</si>
  <si>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</si>
  <si>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</si>
  <si>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</si>
  <si>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</si>
  <si>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</si>
  <si>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</si>
  <si>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</si>
  <si>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</si>
  <si>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</si>
  <si>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</si>
  <si>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</si>
  <si>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</si>
  <si>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</si>
  <si>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</si>
  <si>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</si>
  <si>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</si>
  <si>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</si>
  <si>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</si>
  <si>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</si>
  <si>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</si>
  <si>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</si>
  <si>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</si>
  <si>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</si>
  <si>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</si>
  <si>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</si>
  <si>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</si>
  <si>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</si>
  <si>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</si>
  <si>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</si>
  <si>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</si>
  <si>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</si>
  <si>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</si>
  <si>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</si>
  <si>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</si>
  <si>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</si>
  <si>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</si>
  <si>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</si>
  <si>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</si>
  <si>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</si>
  <si>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</si>
  <si>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</si>
  <si>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</si>
  <si>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</si>
  <si>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</si>
  <si>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</si>
  <si>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</si>
  <si>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</si>
  <si>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</si>
  <si>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</si>
  <si>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</si>
  <si>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</si>
  <si>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</si>
  <si>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</si>
  <si>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</si>
  <si>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</si>
  <si>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</si>
  <si>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</si>
  <si>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</si>
  <si>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</si>
  <si>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</si>
  <si>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</si>
  <si>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</si>
  <si>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</si>
  <si>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</si>
  <si>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</si>
  <si>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</si>
  <si>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</si>
  <si>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</si>
  <si>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</si>
  <si>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</si>
  <si>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</si>
  <si>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</si>
  <si>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</si>
  <si>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</si>
  <si>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</si>
  <si>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</si>
  <si>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</si>
  <si>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</si>
  <si>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</si>
  <si>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</si>
  <si>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</si>
  <si>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</si>
  <si>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</si>
  <si>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</si>
  <si>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</si>
  <si>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</si>
  <si>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</si>
  <si>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</si>
  <si>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</si>
  <si>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</si>
  <si>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</si>
  <si>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</si>
  <si>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</si>
  <si>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</si>
  <si>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</si>
  <si>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</si>
  <si>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</si>
  <si>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</si>
  <si>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</si>
  <si>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</si>
  <si>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</si>
  <si>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</si>
  <si>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</si>
  <si>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</si>
  <si>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</si>
  <si>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</si>
  <si>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</si>
  <si>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</si>
  <si>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</si>
  <si>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</si>
  <si>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</si>
  <si>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</si>
  <si>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</si>
  <si>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</si>
  <si>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</si>
  <si>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</si>
  <si>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</si>
  <si>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</si>
  <si>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</si>
  <si>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</si>
  <si>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</si>
  <si>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</si>
  <si>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</si>
  <si>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</si>
  <si>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</si>
  <si>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</si>
  <si>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</si>
  <si>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</si>
  <si>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</si>
  <si>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</si>
  <si>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</si>
  <si>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</si>
  <si>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</si>
  <si>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</si>
  <si>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</si>
  <si>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</si>
  <si>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</si>
  <si>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</si>
  <si>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</si>
  <si>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</si>
  <si>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</si>
  <si>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</si>
  <si>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</si>
  <si>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</si>
  <si>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</si>
  <si>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</si>
  <si>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</si>
  <si>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</si>
  <si>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</si>
  <si>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</si>
  <si>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</si>
  <si>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</si>
  <si>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</si>
  <si>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</si>
  <si>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</si>
  <si>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</si>
  <si>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</si>
  <si>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</si>
  <si>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</si>
  <si>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</si>
  <si>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</si>
  <si>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</si>
  <si>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</si>
  <si>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</si>
  <si>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</si>
  <si>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</si>
  <si>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</si>
  <si>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</si>
  <si>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</si>
  <si>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</si>
  <si>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</si>
  <si>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</si>
  <si>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</si>
  <si>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</si>
  <si>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</si>
  <si>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</si>
  <si>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</si>
  <si>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</si>
  <si>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</si>
  <si>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</si>
  <si>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</si>
  <si>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</si>
  <si>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</si>
  <si>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</si>
  <si>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</si>
  <si>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</si>
  <si>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</si>
  <si>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</si>
  <si>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</si>
  <si>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</si>
  <si>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</si>
  <si>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</si>
  <si>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</si>
  <si>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</si>
  <si>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</si>
  <si>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</si>
  <si>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</si>
  <si>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</si>
  <si>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</si>
  <si>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</si>
  <si>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</si>
  <si>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</si>
  <si>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</si>
  <si>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</si>
  <si>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</si>
  <si>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</si>
  <si>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</si>
  <si>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</si>
  <si>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</si>
  <si>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</si>
  <si>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</si>
  <si>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</si>
  <si>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</si>
  <si>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</si>
  <si>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</si>
  <si>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</si>
  <si>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</si>
  <si>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</si>
  <si>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</si>
  <si>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</si>
  <si>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</si>
  <si>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</si>
  <si>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</si>
  <si>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</si>
  <si>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</si>
  <si>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</si>
  <si>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</si>
  <si>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</si>
  <si>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</si>
  <si>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</si>
  <si>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</si>
  <si>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</si>
  <si>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</si>
  <si>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</si>
  <si>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</si>
  <si>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</si>
  <si>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</si>
  <si>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</si>
  <si>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</si>
  <si>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</si>
  <si>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</si>
  <si>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</si>
  <si>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</si>
  <si>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</si>
  <si>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</si>
  <si>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</si>
  <si>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</si>
  <si>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</si>
  <si>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</si>
  <si>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</si>
  <si>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</si>
  <si>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</si>
  <si>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</si>
  <si>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</si>
  <si>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</si>
  <si>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</si>
  <si>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</si>
  <si>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</si>
  <si>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</si>
  <si>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</si>
  <si>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</si>
  <si>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</si>
  <si>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</si>
  <si>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</si>
  <si>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</si>
  <si>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</si>
  <si>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</si>
  <si>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</si>
  <si>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</si>
  <si>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</si>
  <si>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</si>
  <si>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</si>
  <si>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</si>
  <si>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</si>
  <si>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</si>
  <si>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</si>
  <si>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</si>
  <si>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</si>
  <si>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</si>
  <si>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</si>
  <si>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</si>
  <si>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</si>
  <si>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</si>
  <si>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</si>
  <si>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</si>
  <si>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</si>
  <si>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</si>
  <si>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</si>
  <si>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</si>
  <si>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</si>
  <si>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</si>
  <si>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</si>
  <si>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</si>
  <si>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</si>
  <si>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</si>
  <si>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</si>
  <si>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</si>
  <si>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</si>
  <si>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</si>
  <si>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</si>
  <si>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</si>
  <si>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</si>
  <si>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</si>
  <si>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</si>
  <si>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</si>
  <si>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</si>
  <si>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</si>
  <si>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</si>
  <si>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</si>
  <si>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</si>
  <si>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</si>
  <si>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</si>
  <si>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</si>
  <si>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</si>
  <si>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</si>
  <si>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</si>
  <si>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</si>
  <si>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</si>
  <si>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</si>
  <si>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</si>
  <si>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</si>
  <si>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</si>
  <si>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</si>
  <si>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</si>
  <si>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</si>
  <si>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</si>
  <si>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</si>
  <si>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</si>
  <si>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</si>
  <si>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</si>
  <si>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</si>
  <si>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</si>
  <si>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</si>
  <si>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</si>
  <si>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</si>
  <si>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</si>
  <si>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</si>
  <si>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</si>
  <si>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</si>
  <si>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</si>
  <si>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</si>
  <si>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</si>
  <si>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</si>
  <si>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</si>
  <si>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</si>
  <si>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</si>
  <si>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</si>
  <si>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</si>
  <si>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</si>
  <si>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</si>
  <si>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</si>
  <si>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</si>
  <si>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</si>
  <si>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</si>
  <si>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</si>
  <si>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</si>
  <si>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</si>
  <si>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</si>
  <si>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</si>
  <si>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</si>
  <si>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</si>
  <si>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</si>
  <si>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</si>
  <si>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</si>
  <si>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</si>
  <si>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</si>
  <si>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</si>
  <si>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</si>
  <si>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</si>
  <si>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</si>
  <si>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</si>
  <si>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</si>
  <si>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</si>
  <si>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</si>
  <si>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</si>
  <si>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</si>
  <si>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</si>
  <si>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</si>
  <si>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</si>
  <si>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</si>
  <si>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</si>
  <si>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</si>
  <si>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</si>
  <si>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</si>
  <si>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</si>
  <si>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</si>
  <si>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</si>
  <si>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</si>
  <si>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</si>
  <si>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</si>
  <si>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</si>
  <si>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</si>
  <si>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</si>
  <si>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</si>
  <si>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</si>
  <si>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</si>
  <si>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</si>
  <si>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</si>
  <si>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</si>
  <si>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</si>
  <si>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</si>
  <si>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</si>
  <si>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</si>
  <si>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</si>
  <si>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</si>
  <si>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</si>
  <si>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</si>
  <si>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</si>
  <si>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</si>
  <si>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</si>
  <si>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</si>
  <si>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</si>
  <si>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</si>
  <si>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</si>
  <si>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</si>
  <si>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</si>
  <si>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</si>
  <si>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</si>
  <si>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</si>
  <si>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</si>
  <si>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</si>
  <si>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</si>
  <si>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</si>
  <si>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</si>
  <si>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</si>
  <si>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</si>
  <si>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</si>
  <si>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</si>
  <si>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</si>
  <si>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</si>
  <si>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</si>
  <si>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</si>
  <si>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</si>
  <si>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</si>
  <si>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</si>
  <si>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</si>
  <si>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</si>
  <si>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</si>
  <si>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</si>
  <si>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</si>
  <si>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</si>
  <si>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</si>
  <si>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</si>
  <si>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</si>
  <si>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</si>
  <si>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</si>
  <si>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</si>
  <si>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</si>
  <si>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</si>
  <si>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</si>
  <si>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</si>
  <si>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</si>
  <si>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</si>
  <si>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</si>
  <si>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</si>
  <si>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</si>
  <si>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</si>
  <si>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</si>
  <si>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</si>
  <si>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</si>
  <si>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</si>
  <si>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</si>
  <si>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</si>
  <si>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</si>
  <si>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</si>
  <si>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</si>
  <si>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</si>
  <si>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</si>
  <si>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</si>
  <si>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</si>
  <si>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</si>
  <si>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</si>
  <si>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</si>
  <si>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</si>
  <si>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</si>
  <si>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</si>
  <si>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</si>
  <si>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</si>
  <si>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</si>
  <si>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</si>
  <si>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</si>
  <si>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</si>
  <si>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</si>
  <si>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</si>
  <si>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</si>
  <si>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</si>
  <si>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</si>
  <si>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</si>
  <si>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</si>
  <si>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</si>
  <si>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</si>
  <si>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</si>
  <si>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</si>
  <si>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</si>
  <si>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</si>
  <si>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</si>
  <si>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</si>
  <si>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</si>
  <si>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</si>
  <si>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</si>
  <si>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</si>
  <si>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</si>
  <si>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</si>
  <si>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</si>
  <si>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</si>
  <si>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</si>
  <si>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</si>
  <si>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</si>
  <si>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</si>
  <si>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</si>
  <si>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</si>
  <si>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</si>
  <si>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</si>
  <si>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</si>
  <si>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</si>
  <si>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</si>
  <si>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</si>
  <si>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</si>
  <si>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</si>
  <si>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</si>
  <si>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</si>
  <si>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</si>
  <si>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</si>
  <si>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</si>
  <si>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</si>
  <si>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</si>
  <si>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</si>
  <si>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</si>
  <si>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</si>
  <si>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</si>
  <si>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</si>
  <si>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</si>
  <si>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</si>
  <si>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</si>
  <si>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</si>
  <si>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</si>
  <si>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</si>
  <si>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</si>
  <si>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</si>
  <si>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</si>
  <si>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</si>
  <si>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</si>
  <si>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</si>
  <si>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</si>
  <si>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</si>
  <si>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</si>
  <si>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</si>
  <si>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</si>
  <si>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</si>
  <si>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</si>
  <si>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</si>
  <si>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</si>
  <si>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</si>
  <si>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</si>
  <si>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</si>
  <si>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</si>
  <si>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</si>
  <si>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</si>
  <si>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</si>
  <si>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</si>
  <si>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</si>
  <si>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</si>
  <si>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</si>
  <si>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</si>
  <si>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</si>
  <si>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</si>
  <si>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</si>
  <si>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</si>
  <si>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</si>
  <si>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</si>
  <si>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</si>
  <si>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</si>
  <si>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</si>
  <si>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</si>
  <si>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</si>
  <si>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</si>
  <si>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</si>
  <si>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</si>
  <si>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</si>
  <si>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</si>
  <si>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</si>
  <si>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</si>
  <si>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</si>
  <si>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</si>
  <si>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</si>
  <si>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</si>
  <si>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</si>
  <si>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</si>
  <si>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</si>
  <si>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</si>
  <si>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</si>
  <si>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</si>
  <si>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</si>
  <si>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</si>
  <si>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</si>
  <si>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</si>
  <si>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</si>
  <si>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</si>
  <si>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</si>
  <si>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</si>
  <si>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</si>
  <si>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</si>
  <si>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</si>
  <si>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</si>
  <si>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</si>
  <si>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</si>
  <si>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</si>
  <si>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</si>
  <si>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</si>
  <si>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</si>
  <si>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</si>
  <si>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</si>
  <si>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</si>
  <si>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</si>
  <si>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</si>
  <si>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</si>
  <si>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</si>
  <si>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</si>
  <si>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</si>
  <si>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</si>
  <si>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</si>
  <si>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</si>
  <si>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</si>
  <si>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</si>
  <si>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</si>
  <si>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</si>
  <si>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</si>
  <si>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</si>
  <si>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</si>
  <si>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</si>
  <si>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</si>
  <si>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</si>
  <si>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</si>
  <si>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</si>
  <si>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</si>
  <si>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</si>
  <si>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</si>
  <si>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</si>
  <si>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</si>
  <si>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</si>
  <si>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</si>
  <si>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</si>
  <si>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</si>
  <si>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</si>
  <si>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</si>
  <si>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</si>
  <si>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</si>
  <si>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</si>
  <si>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</si>
  <si>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</si>
  <si>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</si>
  <si>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</si>
  <si>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</si>
  <si>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</si>
  <si>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</si>
  <si>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</si>
  <si>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</si>
  <si>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</si>
  <si>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</si>
  <si>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</si>
  <si>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</si>
  <si>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</si>
  <si>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</si>
  <si>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</si>
  <si>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</si>
  <si>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</si>
  <si>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</si>
  <si>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</si>
  <si>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</si>
  <si>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</si>
  <si>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</si>
  <si>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</si>
  <si>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</si>
  <si>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</si>
  <si>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</si>
  <si>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</si>
  <si>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</si>
  <si>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</si>
  <si>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</si>
  <si>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</si>
  <si>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</si>
  <si>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</si>
  <si>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</si>
  <si>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</si>
  <si>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</si>
  <si>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</si>
  <si>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</si>
  <si>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</si>
  <si>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</si>
  <si>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</si>
  <si>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</si>
  <si>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</si>
  <si>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</si>
  <si>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</si>
  <si>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</si>
  <si>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</si>
  <si>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</si>
  <si>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</si>
  <si>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</si>
  <si>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</si>
  <si>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</si>
  <si>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</si>
  <si>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</si>
  <si>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</si>
  <si>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</si>
  <si>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</si>
  <si>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</si>
  <si>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</si>
  <si>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</si>
  <si>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</si>
  <si>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</si>
  <si>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</si>
  <si>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</si>
  <si>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</si>
  <si>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</si>
  <si>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</si>
  <si>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</si>
  <si>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</si>
  <si>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</si>
  <si>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</si>
  <si>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</si>
  <si>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</si>
  <si>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</si>
  <si>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</si>
  <si>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</si>
  <si>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</si>
  <si>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</si>
  <si>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</si>
  <si>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</si>
  <si>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</si>
  <si>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</si>
  <si>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</si>
  <si>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</si>
  <si>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</si>
  <si>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</si>
  <si>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</si>
  <si>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</si>
  <si>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</si>
  <si>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</si>
  <si>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</si>
  <si>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</si>
  <si>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</si>
  <si>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</si>
  <si>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</si>
  <si>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</si>
  <si>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</si>
  <si>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</si>
  <si>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</si>
  <si>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</si>
  <si>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</si>
  <si>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</si>
  <si>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</si>
  <si>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</si>
  <si>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</si>
  <si>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</si>
  <si>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</si>
  <si>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</si>
  <si>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</si>
  <si>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</si>
  <si>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</si>
  <si>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</si>
  <si>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</si>
  <si>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</si>
  <si>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</si>
  <si>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</si>
  <si>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</si>
  <si>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</si>
  <si>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</si>
  <si>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</si>
  <si>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</si>
  <si>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</si>
  <si>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</si>
  <si>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</si>
  <si>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</si>
  <si>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</si>
  <si>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</si>
  <si>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</si>
  <si>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</si>
  <si>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</si>
  <si>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</si>
  <si>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</si>
  <si>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</si>
  <si>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</si>
  <si>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</si>
  <si>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</si>
  <si>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</si>
  <si>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</si>
  <si>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</si>
  <si>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</si>
  <si>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</si>
  <si>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</si>
  <si>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</si>
  <si>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</si>
  <si>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</si>
  <si>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</si>
  <si>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</si>
  <si>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</si>
  <si>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</si>
  <si>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</si>
  <si>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</si>
  <si>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</si>
  <si>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</si>
  <si>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</si>
  <si>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</si>
  <si>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</si>
  <si>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</si>
  <si>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</si>
  <si>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</si>
  <si>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</si>
  <si>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</si>
  <si>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</si>
  <si>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</si>
  <si>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</si>
  <si>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</si>
  <si>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</si>
  <si>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</si>
  <si>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</si>
  <si>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</si>
  <si>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</si>
  <si>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</si>
  <si>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</si>
  <si>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</si>
  <si>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</si>
  <si>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</si>
  <si>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</si>
  <si>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</si>
  <si>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</si>
  <si>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</si>
  <si>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</si>
  <si>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</si>
  <si>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</si>
  <si>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</si>
  <si>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</si>
  <si>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</si>
  <si>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</si>
  <si>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</si>
  <si>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</si>
  <si>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</si>
  <si>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</si>
  <si>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</si>
  <si>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</si>
  <si>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</si>
  <si>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</si>
  <si>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</si>
  <si>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</si>
  <si>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</si>
  <si>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</si>
  <si>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</si>
  <si>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</si>
  <si>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</si>
  <si>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</si>
  <si>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</si>
  <si>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</si>
  <si>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</si>
  <si>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</si>
  <si>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</si>
  <si>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</si>
  <si>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</si>
  <si>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</si>
  <si>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</si>
  <si>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</si>
  <si>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</si>
  <si>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</si>
  <si>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</si>
  <si>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</si>
  <si>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</si>
  <si>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</si>
  <si>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</si>
  <si>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</si>
  <si>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</si>
  <si>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</si>
  <si>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</si>
  <si>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</si>
  <si>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</si>
  <si>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</si>
  <si>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</si>
  <si>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</si>
  <si>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</si>
  <si>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</si>
  <si>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</si>
  <si>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</si>
  <si>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</si>
  <si>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</si>
  <si>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</si>
  <si>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</si>
  <si>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</si>
  <si>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</si>
  <si>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</si>
  <si>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</si>
  <si>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</si>
  <si>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</si>
  <si>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</si>
  <si>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</si>
  <si>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</si>
  <si>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</si>
  <si>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</si>
  <si>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</si>
  <si>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</si>
  <si>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</si>
  <si>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</si>
  <si>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</si>
  <si>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</si>
  <si>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</si>
  <si>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</si>
  <si>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</si>
  <si>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</si>
  <si>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</si>
  <si>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</si>
  <si>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</si>
  <si>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</si>
  <si>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</si>
  <si>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</si>
  <si>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</si>
  <si>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</si>
  <si>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</si>
  <si>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</si>
  <si>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</si>
  <si>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</si>
  <si>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</si>
  <si>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</si>
  <si>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</si>
  <si>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</si>
  <si>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</si>
  <si>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</si>
  <si>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</si>
  <si>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</si>
  <si>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</si>
  <si>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</si>
  <si>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</si>
  <si>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</si>
  <si>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</si>
  <si>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</si>
  <si>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</si>
  <si>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</si>
  <si>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</si>
  <si>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</si>
  <si>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</si>
  <si>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</si>
  <si>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</si>
  <si>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</si>
  <si>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</si>
  <si>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</si>
  <si>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</si>
  <si>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</si>
  <si>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</si>
  <si>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</si>
  <si>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</si>
  <si>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</si>
  <si>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</si>
  <si>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</si>
  <si>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</si>
  <si>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</si>
  <si>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</si>
  <si>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</si>
  <si>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</si>
  <si>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</si>
  <si>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</si>
  <si>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</si>
  <si>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</si>
  <si>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</si>
  <si>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</si>
  <si>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</si>
  <si>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</si>
  <si>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</si>
  <si>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</si>
  <si>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</si>
  <si>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</si>
  <si>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</si>
  <si>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</si>
  <si>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</si>
  <si>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</si>
  <si>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</si>
  <si>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</si>
  <si>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</si>
  <si>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</si>
  <si>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</si>
  <si>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</si>
  <si>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</si>
  <si>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</si>
  <si>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</si>
  <si>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</si>
  <si>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</si>
  <si>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</si>
  <si>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</si>
  <si>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</si>
  <si>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</si>
  <si>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</si>
  <si>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</si>
  <si>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</si>
  <si>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</si>
  <si>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</si>
  <si>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</si>
  <si>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</si>
  <si>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</si>
  <si>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</si>
  <si>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</si>
  <si>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</si>
  <si>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</si>
  <si>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</si>
  <si>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</si>
  <si>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</si>
  <si>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</si>
  <si>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</si>
  <si>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</si>
  <si>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</si>
  <si>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</si>
  <si>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</si>
  <si>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</si>
  <si>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</si>
  <si>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</si>
  <si>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</si>
  <si>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</si>
  <si>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</si>
  <si>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</si>
  <si>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</si>
  <si>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</si>
  <si>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</si>
  <si>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</si>
  <si>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</si>
  <si>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</si>
  <si>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</si>
  <si>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</si>
  <si>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</si>
  <si>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</si>
  <si>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</si>
  <si>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</si>
  <si>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</si>
  <si>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</si>
  <si>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</si>
  <si>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</si>
  <si>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</si>
  <si>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</si>
  <si>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</si>
  <si>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</si>
  <si>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</si>
  <si>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</si>
  <si>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</si>
  <si>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</si>
  <si>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</si>
  <si>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</si>
  <si>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</si>
  <si>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</si>
  <si>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</si>
  <si>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</si>
  <si>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</si>
  <si>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</si>
  <si>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</si>
  <si>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</si>
  <si>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</si>
  <si>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</si>
  <si>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</si>
  <si>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</si>
  <si>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</si>
  <si>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</si>
  <si>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</si>
  <si>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</si>
  <si>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</si>
  <si>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</si>
  <si>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</si>
  <si>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2021-27-10001082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</si>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</sst>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30" zoomScale="98" zoomScaleNormal="98" zoomScaleSheetLayoutView="40" zoomScalePageLayoutView="40" workbookViewId="0">
      <selection activeCell="H39" sqref="H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6" t="s">
        <v>2694</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900119880</v>
      </c>
      <c r="C20" s="5"/>
      <c r="D20" s="73"/>
      <c r="E20" s="5"/>
      <c r="F20" s="5"/>
      <c r="G20" s="5"/>
      <c r="H20" s="243"/>
      <c r="I20" s="149" t="s">
        <v>628</v>
      </c>
      <c r="J20" s="150" t="s">
        <v>639</v>
      </c>
      <c r="K20" s="151">
        <v>639012500</v>
      </c>
      <c r="L20" s="152">
        <v>44242</v>
      </c>
      <c r="M20" s="152">
        <v>44561</v>
      </c>
      <c r="N20" s="135">
        <f>+(M20-L20)/30</f>
        <v>10.633333333333333</v>
      </c>
      <c r="O20" s="138"/>
      <c r="U20" s="134"/>
      <c r="V20" s="105">
        <f ca="1">NOW()</f>
        <v>44192.594033449073</v>
      </c>
      <c r="W20" s="105">
        <f ca="1">NOW()</f>
        <v>44192.594033449073</v>
      </c>
    </row>
    <row r="21" spans="1:23" ht="30" customHeight="1" outlineLevel="1" x14ac:dyDescent="0.25">
      <c r="A21" s="9"/>
      <c r="B21" s="71"/>
      <c r="C21" s="5"/>
      <c r="D21" s="5"/>
      <c r="E21" s="5"/>
      <c r="F21" s="5"/>
      <c r="G21" s="5"/>
      <c r="H21" s="70"/>
      <c r="I21" s="149" t="s">
        <v>628</v>
      </c>
      <c r="J21" s="150" t="s">
        <v>634</v>
      </c>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CORPORACIÓN MUNDO AZUL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x14ac:dyDescent="0.25">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x14ac:dyDescent="0.25">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x14ac:dyDescent="0.25">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x14ac:dyDescent="0.25">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x14ac:dyDescent="0.25">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0.05</v>
      </c>
      <c r="O179" s="8"/>
      <c r="Q179" s="19"/>
      <c r="R179" s="158">
        <f>IF(M179&gt;0,SUM(L179+M179),"")</f>
        <v>0.05</v>
      </c>
      <c r="T179" s="19"/>
      <c r="U179" s="237" t="s">
        <v>1166</v>
      </c>
      <c r="V179" s="237"/>
      <c r="W179" s="237"/>
      <c r="X179" s="24">
        <v>0.02</v>
      </c>
      <c r="Y179" s="163"/>
      <c r="Z179" s="164" t="str">
        <f>IF(Y179&gt;0,SUM(E181+Y179),"")</f>
        <v/>
      </c>
      <c r="AA179" s="19"/>
      <c r="AB179" s="19"/>
    </row>
    <row r="180" spans="1:28" ht="23.25" hidden="1" x14ac:dyDescent="0.25">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25" hidden="1" x14ac:dyDescent="0.25">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31950625</v>
      </c>
      <c r="F185" s="92"/>
      <c r="G185" s="93"/>
      <c r="H185" s="88"/>
      <c r="I185" s="90" t="s">
        <v>2627</v>
      </c>
      <c r="J185" s="165">
        <f>+SUM(M179:M183)</f>
        <v>0.05</v>
      </c>
      <c r="K185" s="236" t="s">
        <v>2628</v>
      </c>
      <c r="L185" s="236"/>
      <c r="M185" s="94">
        <f>+J185*(SUM(K20:K35))</f>
        <v>31950625</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43346</v>
      </c>
      <c r="D193" s="5"/>
      <c r="E193" s="126">
        <v>2074</v>
      </c>
      <c r="F193" s="5"/>
      <c r="G193" s="5"/>
      <c r="H193" s="147" t="s">
        <v>2687</v>
      </c>
      <c r="J193" s="5"/>
      <c r="K193" s="127">
        <v>44055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2688</v>
      </c>
      <c r="J211" s="27" t="s">
        <v>2622</v>
      </c>
      <c r="K211" s="148" t="s">
        <v>2689</v>
      </c>
      <c r="L211" s="21"/>
      <c r="M211" s="21"/>
      <c r="N211" s="21"/>
      <c r="O211" s="8"/>
    </row>
    <row r="212" spans="1:15" x14ac:dyDescent="0.25">
      <c r="A212" s="9"/>
      <c r="B212" s="27" t="s">
        <v>2619</v>
      </c>
      <c r="C212" s="147" t="s">
        <v>2691</v>
      </c>
      <c r="D212" s="21"/>
      <c r="G212" s="27" t="s">
        <v>2621</v>
      </c>
      <c r="H212" s="148" t="s">
        <v>2692</v>
      </c>
      <c r="J212" s="27" t="s">
        <v>2623</v>
      </c>
      <c r="K212" s="147"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2020-12-27T19:15:27Z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