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usuario\Desktop\invitaciones DIMF 2020-2021\MANIFESTACION DE INTERES ZONA DE FUNDACION\algarrob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8800" windowHeight="1233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<sst xmlns="http://schemas.openxmlformats.org/spreadsheetml/2006/main" count="3432" uniqueCount="2742">
  <si>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</si>
  <si>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</si>
  <si>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</si>
  <si>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</si>
  <si>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</si>
  <si>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</si>
  <si>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</si>
  <si>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</si>
  <si>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</si>
  <si>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</si>
  <si>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</si>
  <si>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</si>
  <si>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</si>
  <si>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</si>
  <si>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</si>
  <si>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</si>
  <si>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</si>
  <si>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</si>
  <si>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</si>
  <si>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</si>
  <si>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</si>
  <si>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</si>
  <si>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</si>
  <si>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</si>
  <si>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</si>
  <si>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</si>
  <si>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</si>
  <si>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</si>
  <si>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</si>
  <si>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</si>
  <si>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</si>
  <si>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</si>
  <si>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</si>
  <si>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</si>
  <si>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</si>
  <si>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</si>
  <si>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</si>
  <si>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</si>
  <si>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</si>
  <si>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</si>
  <si>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</si>
  <si>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</si>
  <si>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</si>
  <si>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</si>
  <si>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</si>
  <si>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</si>
  <si>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</si>
  <si>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</si>
  <si>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</si>
  <si>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</si>
  <si>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</si>
  <si>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</si>
  <si>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</si>
  <si>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</si>
  <si>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</si>
  <si>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</si>
  <si>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</si>
  <si>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</si>
  <si>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</si>
  <si>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</si>
  <si>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</si>
  <si>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</si>
  <si>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</si>
  <si>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</si>
  <si>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</si>
  <si>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</si>
  <si>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</si>
  <si>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</si>
  <si>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</si>
  <si>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</si>
  <si>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</si>
  <si>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</si>
  <si>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</si>
  <si>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</si>
  <si>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</si>
  <si>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</si>
  <si>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</si>
  <si>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</si>
  <si>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</si>
  <si>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</si>
  <si>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</si>
  <si>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</si>
  <si>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</si>
  <si>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</si>
  <si>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</si>
  <si>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</si>
  <si>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</si>
  <si>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</si>
  <si>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</si>
  <si>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</si>
  <si>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</si>
  <si>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</si>
  <si>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</si>
  <si>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</si>
  <si>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</si>
  <si>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</si>
  <si>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</si>
  <si>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</si>
  <si>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</si>
  <si>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</si>
  <si>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</si>
  <si>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</si>
  <si>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</si>
  <si>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</si>
  <si>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</si>
  <si>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</si>
  <si>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</si>
  <si>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</si>
  <si>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</si>
  <si>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</si>
  <si>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</si>
  <si>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</si>
  <si>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</si>
  <si>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</si>
  <si>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</si>
  <si>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</si>
  <si>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</si>
  <si>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</si>
  <si>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</si>
  <si>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</si>
  <si>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</si>
  <si>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</si>
  <si>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</si>
  <si>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</si>
  <si>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</si>
  <si>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</si>
  <si>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</si>
  <si>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</si>
  <si>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</si>
  <si>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</si>
  <si>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</si>
  <si>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</si>
  <si>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</si>
  <si>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</si>
  <si>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</si>
  <si>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</si>
  <si>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</si>
  <si>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</si>
  <si>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</si>
  <si>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</si>
  <si>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</si>
  <si>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</si>
  <si>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</si>
  <si>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</si>
  <si>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</si>
  <si>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</si>
  <si>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</si>
  <si>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</si>
  <si>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</si>
  <si>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</si>
  <si>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</si>
  <si>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</si>
  <si>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</si>
  <si>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</si>
  <si>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</si>
  <si>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</si>
  <si>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</si>
  <si>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</si>
  <si>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</si>
  <si>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</si>
  <si>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</si>
  <si>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</si>
  <si>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</si>
  <si>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</si>
  <si>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</si>
  <si>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</si>
  <si>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</si>
  <si>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</si>
  <si>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</si>
  <si>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</si>
  <si>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</si>
  <si>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</si>
  <si>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</si>
  <si>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</si>
  <si>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</si>
  <si>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</si>
  <si>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</si>
  <si>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</si>
  <si>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</si>
  <si>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</si>
  <si>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</si>
  <si>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</si>
  <si>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</si>
  <si>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</si>
  <si>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</si>
  <si>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</si>
  <si>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</si>
  <si>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</si>
  <si>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</si>
  <si>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</si>
  <si>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</si>
  <si>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</si>
  <si>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</si>
  <si>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</si>
  <si>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</si>
  <si>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</si>
  <si>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</si>
  <si>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</si>
  <si>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</si>
  <si>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</si>
  <si>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</si>
  <si>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</si>
  <si>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</si>
  <si>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</si>
  <si>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</si>
  <si>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</si>
  <si>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</si>
  <si>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</si>
  <si>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</si>
  <si>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</si>
  <si>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</si>
  <si>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</si>
  <si>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</si>
  <si>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</si>
  <si>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</si>
  <si>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</si>
  <si>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</si>
  <si>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</si>
  <si>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</si>
  <si>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</si>
  <si>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</si>
  <si>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</si>
  <si>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</si>
  <si>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</si>
  <si>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</si>
  <si>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</si>
  <si>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</si>
  <si>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</si>
  <si>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</si>
  <si>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</si>
  <si>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</si>
  <si>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</si>
  <si>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</si>
  <si>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</si>
  <si>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</si>
  <si>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</si>
  <si>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</si>
  <si>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</si>
  <si>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</si>
  <si>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</si>
  <si>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</si>
  <si>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</si>
  <si>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</si>
  <si>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</si>
  <si>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</si>
  <si>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</si>
  <si>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</si>
  <si>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</si>
  <si>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</si>
  <si>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</si>
  <si>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</si>
  <si>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</si>
  <si>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</si>
  <si>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</si>
  <si>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</si>
  <si>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</si>
  <si>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</si>
  <si>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</si>
  <si>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</si>
  <si>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</si>
  <si>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</si>
  <si>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</si>
  <si>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</si>
  <si>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</si>
  <si>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</si>
  <si>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</si>
  <si>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</si>
  <si>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</si>
  <si>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</si>
  <si>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</si>
  <si>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</si>
  <si>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</si>
  <si>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</si>
  <si>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</si>
  <si>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</si>
  <si>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</si>
  <si>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</si>
  <si>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</si>
  <si>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</si>
  <si>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</si>
  <si>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</si>
  <si>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</si>
  <si>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</si>
  <si>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</si>
  <si>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</si>
  <si>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</si>
  <si>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</si>
  <si>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</si>
  <si>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</si>
  <si>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</si>
  <si>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</si>
  <si>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</si>
  <si>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</si>
  <si>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</si>
  <si>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</si>
  <si>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</si>
  <si>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</si>
  <si>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</si>
  <si>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</si>
  <si>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</si>
  <si>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</si>
  <si>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</si>
  <si>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</si>
  <si>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</si>
  <si>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</si>
  <si>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</si>
  <si>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</si>
  <si>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</si>
  <si>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</si>
  <si>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</si>
  <si>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</si>
  <si>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</si>
  <si>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</si>
  <si>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</si>
  <si>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</si>
  <si>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</si>
  <si>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</si>
  <si>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</si>
  <si>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</si>
  <si>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</si>
  <si>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</si>
  <si>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</si>
  <si>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</si>
  <si>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</si>
  <si>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</si>
  <si>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</si>
  <si>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</si>
  <si>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</si>
  <si>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</si>
  <si>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</si>
  <si>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</si>
  <si>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</si>
  <si>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</si>
  <si>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</si>
  <si>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</si>
  <si>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</si>
  <si>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</si>
  <si>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</si>
  <si>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</si>
  <si>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</si>
  <si>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</si>
  <si>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</si>
  <si>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</si>
  <si>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</si>
  <si>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</si>
  <si>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</si>
  <si>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</si>
  <si>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</si>
  <si>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</si>
  <si>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</si>
  <si>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</si>
  <si>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</si>
  <si>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</si>
  <si>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</si>
  <si>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</si>
  <si>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</si>
  <si>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</si>
  <si>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</si>
  <si>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</si>
  <si>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</si>
  <si>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</si>
  <si>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</si>
  <si>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</si>
  <si>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</si>
  <si>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</si>
  <si>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</si>
  <si>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</si>
  <si>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</si>
  <si>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</si>
  <si>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</si>
  <si>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</si>
  <si>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</si>
  <si>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</si>
  <si>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</si>
  <si>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</si>
  <si>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</si>
  <si>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</si>
  <si>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</si>
  <si>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</si>
  <si>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</si>
  <si>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</si>
  <si>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</si>
  <si>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</si>
  <si>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</si>
  <si>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</si>
  <si>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</si>
  <si>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</si>
  <si>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</si>
  <si>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</si>
  <si>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</si>
  <si>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</si>
  <si>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</si>
  <si>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</si>
  <si>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</si>
  <si>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</si>
  <si>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</si>
  <si>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</si>
  <si>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</si>
  <si>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</si>
  <si>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</si>
  <si>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</si>
  <si>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</si>
  <si>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</si>
  <si>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</si>
  <si>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</si>
  <si>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</si>
  <si>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</si>
  <si>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</si>
  <si>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</si>
  <si>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</si>
  <si>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</si>
  <si>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</si>
  <si>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</si>
  <si>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</si>
  <si>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</si>
  <si>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</si>
  <si>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</si>
  <si>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</si>
  <si>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</si>
  <si>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</si>
  <si>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</si>
  <si>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</si>
  <si>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</si>
  <si>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</si>
  <si>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</si>
  <si>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</si>
  <si>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</si>
  <si>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</si>
  <si>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</si>
  <si>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</si>
  <si>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</si>
  <si>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</si>
  <si>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</si>
  <si>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</si>
  <si>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</si>
  <si>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</si>
  <si>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</si>
  <si>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</si>
  <si>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</si>
  <si>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</si>
  <si>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</si>
  <si>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</si>
  <si>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</si>
  <si>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</si>
  <si>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</si>
  <si>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</si>
  <si>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</si>
  <si>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</si>
  <si>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</si>
  <si>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</si>
  <si>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</si>
  <si>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</si>
  <si>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</si>
  <si>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</si>
  <si>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</si>
  <si>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</si>
  <si>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</si>
  <si>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</si>
  <si>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</si>
  <si>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</si>
  <si>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</si>
  <si>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</si>
  <si>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</si>
  <si>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</si>
  <si>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</si>
  <si>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</si>
  <si>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</si>
  <si>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</si>
  <si>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</si>
  <si>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</si>
  <si>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</si>
  <si>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</si>
  <si>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</si>
  <si>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</si>
  <si>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</si>
  <si>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</si>
  <si>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</si>
  <si>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</si>
  <si>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</si>
  <si>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</si>
  <si>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</si>
  <si>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</si>
  <si>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</si>
  <si>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</si>
  <si>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</si>
  <si>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</si>
  <si>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</si>
  <si>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</si>
  <si>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</si>
  <si>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</si>
  <si>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</si>
  <si>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</si>
  <si>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</si>
  <si>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</si>
  <si>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</si>
  <si>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</si>
  <si>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</si>
  <si>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</si>
  <si>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</si>
  <si>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</si>
  <si>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</si>
  <si>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</si>
  <si>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</si>
  <si>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</si>
  <si>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</si>
  <si>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</si>
  <si>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</si>
  <si>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</si>
  <si>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</si>
  <si>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</si>
  <si>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</si>
  <si>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</si>
  <si>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</si>
  <si>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</si>
  <si>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</si>
  <si>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</si>
  <si>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</si>
  <si>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</si>
  <si>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</si>
  <si>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</si>
  <si>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</si>
  <si>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</si>
  <si>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</si>
  <si>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</si>
  <si>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</si>
  <si>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</si>
  <si>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</si>
  <si>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</si>
  <si>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</si>
  <si>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</si>
  <si>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</si>
  <si>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</si>
  <si>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</si>
  <si>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</si>
  <si>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</si>
  <si>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</si>
  <si>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</si>
  <si>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</si>
  <si>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</si>
  <si>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</si>
  <si>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</si>
  <si>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</si>
  <si>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</si>
  <si>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</si>
  <si>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</si>
  <si>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</si>
  <si>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</si>
  <si>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</si>
  <si>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</si>
  <si>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</si>
  <si>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</si>
  <si>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</si>
  <si>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</si>
  <si>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</si>
  <si>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</si>
  <si>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</si>
  <si>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</si>
  <si>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</si>
  <si>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</si>
  <si>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</si>
  <si>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</si>
  <si>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</si>
  <si>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</si>
  <si>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</si>
  <si>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</si>
  <si>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</si>
  <si>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</si>
  <si>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</si>
  <si>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</si>
  <si>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</si>
  <si>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</si>
  <si>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</si>
  <si>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</si>
  <si>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</si>
  <si>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</si>
  <si>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</si>
  <si>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</si>
  <si>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</si>
  <si>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</si>
  <si>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</si>
  <si>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</si>
  <si>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</si>
  <si>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</si>
  <si>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</si>
  <si>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</si>
  <si>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</si>
  <si>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</si>
  <si>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</si>
  <si>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</si>
  <si>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</si>
  <si>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</si>
  <si>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</si>
  <si>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</si>
  <si>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</si>
  <si>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</si>
  <si>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</si>
  <si>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</si>
  <si>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</si>
  <si>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</si>
  <si>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</si>
  <si>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</si>
  <si>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</si>
  <si>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</si>
  <si>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</si>
  <si>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</si>
  <si>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</si>
  <si>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</si>
  <si>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</si>
  <si>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</si>
  <si>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</si>
  <si>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</si>
  <si>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</si>
  <si>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</si>
  <si>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</si>
  <si>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</si>
  <si>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</si>
  <si>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</si>
  <si>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</si>
  <si>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</si>
  <si>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</si>
  <si>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</si>
  <si>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</si>
  <si>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</si>
  <si>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</si>
  <si>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</si>
  <si>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</si>
  <si>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</si>
  <si>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</si>
  <si>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</si>
  <si>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</si>
  <si>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</si>
  <si>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</si>
  <si>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</si>
  <si>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</si>
  <si>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</si>
  <si>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</si>
  <si>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</si>
  <si>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</si>
  <si>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</si>
  <si>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</si>
  <si>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</si>
  <si>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</si>
  <si>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</si>
  <si>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</si>
  <si>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</si>
  <si>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</si>
  <si>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</si>
  <si>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</si>
  <si>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</si>
  <si>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</si>
  <si>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</si>
  <si>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</si>
  <si>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</si>
  <si>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</si>
  <si>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</si>
  <si>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</si>
  <si>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</si>
  <si>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</si>
  <si>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</si>
  <si>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</si>
  <si>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</si>
  <si>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</si>
  <si>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</si>
  <si>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</si>
  <si>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</si>
  <si>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</si>
  <si>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</si>
  <si>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</si>
  <si>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</si>
  <si>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</si>
  <si>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</si>
  <si>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</si>
  <si>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</si>
  <si>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</si>
  <si>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</si>
  <si>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</si>
  <si>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</si>
  <si>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</si>
  <si>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</si>
  <si>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</si>
  <si>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</si>
  <si>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</si>
  <si>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</si>
  <si>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</si>
  <si>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</si>
  <si>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</si>
  <si>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</si>
  <si>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</si>
  <si>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</si>
  <si>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</si>
  <si>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</si>
  <si>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</si>
  <si>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</si>
  <si>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</si>
  <si>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</si>
  <si>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</si>
  <si>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</si>
  <si>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</si>
  <si>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</si>
  <si>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</si>
  <si>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</si>
  <si>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</si>
  <si>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</si>
  <si>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</si>
  <si>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</si>
  <si>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</si>
  <si>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</si>
  <si>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</si>
  <si>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</si>
  <si>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</si>
  <si>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</si>
  <si>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</si>
  <si>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</si>
  <si>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</si>
  <si>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</si>
  <si>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</si>
  <si>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</si>
  <si>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</si>
  <si>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</si>
  <si>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</si>
  <si>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</si>
  <si>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</si>
  <si>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</si>
  <si>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</si>
  <si>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</si>
  <si>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</si>
  <si>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</si>
  <si>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</si>
  <si>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</si>
  <si>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</si>
  <si>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</si>
  <si>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</si>
  <si>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</si>
  <si>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</si>
  <si>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</si>
  <si>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</si>
  <si>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</si>
  <si>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</si>
  <si>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</si>
  <si>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</si>
  <si>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</si>
  <si>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</si>
  <si>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</si>
  <si>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</si>
  <si>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</si>
  <si>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</si>
  <si>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</si>
  <si>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</si>
  <si>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</si>
  <si>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</si>
  <si>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</si>
  <si>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</si>
  <si>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</si>
  <si>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</si>
  <si>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</si>
  <si>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</si>
  <si>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</si>
  <si>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</si>
  <si>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</si>
  <si>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</si>
  <si>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</si>
  <si>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</si>
  <si>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</si>
  <si>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</si>
  <si>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</si>
  <si>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</si>
  <si>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</si>
  <si>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</si>
  <si>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</si>
  <si>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</si>
  <si>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</si>
  <si>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</si>
  <si>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</si>
  <si>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</si>
  <si>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</si>
  <si>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</si>
  <si>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</si>
  <si>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</si>
  <si>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</si>
  <si>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</si>
  <si>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</si>
  <si>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</si>
  <si>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</si>
  <si>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</si>
  <si>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</si>
  <si>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</si>
  <si>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</si>
  <si>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</si>
  <si>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</si>
  <si>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</si>
  <si>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</si>
  <si>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</si>
  <si>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</si>
  <si>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</si>
  <si>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</si>
  <si>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</si>
  <si>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</si>
  <si>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</si>
  <si>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</si>
  <si>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</si>
  <si>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</si>
  <si>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</si>
  <si>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</si>
  <si>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</si>
  <si>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</si>
  <si>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</si>
  <si>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</si>
  <si>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</si>
  <si>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</si>
  <si>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</si>
  <si>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</si>
  <si>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</si>
  <si>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</si>
  <si>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</si>
  <si>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</si>
  <si>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</si>
  <si>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</si>
  <si>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</si>
  <si>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</si>
  <si>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</si>
  <si>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</si>
  <si>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</si>
  <si>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</si>
  <si>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</si>
  <si>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</si>
  <si>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</si>
  <si>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</si>
  <si>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</si>
  <si>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</si>
  <si>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</si>
  <si>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</si>
  <si>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</si>
  <si>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</si>
  <si>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</si>
  <si>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</si>
  <si>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</si>
  <si>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</si>
  <si>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</si>
  <si>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</si>
  <si>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</si>
  <si>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</si>
  <si>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</si>
  <si>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</si>
  <si>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</si>
  <si>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</si>
  <si>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</si>
  <si>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</si>
  <si>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</si>
  <si>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</si>
  <si>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</si>
  <si>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</si>
  <si>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</si>
  <si>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</si>
  <si>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</si>
  <si>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</si>
  <si>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</si>
  <si>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</si>
  <si>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</si>
  <si>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</si>
  <si>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</si>
  <si>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</si>
  <si>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</si>
  <si>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</si>
  <si>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</si>
  <si>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</si>
  <si>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</si>
  <si>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</si>
  <si>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</si>
  <si>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</si>
  <si>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</si>
  <si>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</si>
  <si>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</si>
  <si>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</si>
  <si>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</si>
  <si>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</si>
  <si>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</si>
  <si>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</si>
  <si>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</si>
  <si>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</si>
  <si>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</si>
  <si>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</si>
  <si>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</si>
  <si>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</si>
  <si>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</si>
  <si>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</si>
  <si>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</si>
  <si>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</si>
  <si>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</si>
  <si>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</si>
  <si>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</si>
  <si>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</si>
  <si>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</si>
  <si>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</si>
  <si>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</si>
  <si>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</si>
  <si>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</si>
  <si>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</si>
  <si>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</si>
  <si>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</si>
  <si>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</si>
  <si>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</si>
  <si>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</si>
  <si>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</si>
  <si>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</si>
  <si>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</si>
  <si>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</si>
  <si>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</si>
  <si>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</si>
  <si>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</si>
  <si>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</si>
  <si>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</si>
  <si>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</si>
  <si>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</si>
  <si>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</si>
  <si>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</si>
  <si>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</si>
  <si>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</si>
  <si>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</si>
  <si>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</si>
  <si>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</si>
  <si>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</si>
  <si>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</si>
  <si>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</si>
  <si>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</si>
  <si>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</si>
  <si>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</si>
  <si>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</si>
  <si>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</si>
  <si>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</si>
  <si>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</si>
  <si>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</si>
  <si>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</si>
  <si>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</si>
  <si>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</si>
  <si>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</si>
  <si>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</si>
  <si>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</si>
  <si>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</si>
  <si>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</si>
  <si>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</si>
  <si>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</si>
  <si>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</si>
  <si>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</si>
  <si>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</si>
  <si>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</si>
  <si>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</si>
  <si>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</si>
  <si>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</si>
  <si>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</si>
  <si>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</si>
  <si>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</si>
  <si>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</si>
  <si>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</si>
  <si>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</si>
  <si>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</si>
  <si>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</si>
  <si>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</si>
  <si>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</si>
  <si>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</si>
  <si>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</si>
  <si>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</si>
  <si>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</si>
  <si>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</si>
  <si>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</si>
  <si>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</si>
  <si>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</si>
  <si>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</si>
  <si>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</si>
  <si>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</si>
  <si>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</si>
  <si>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</si>
  <si>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</si>
  <si>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</si>
  <si>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</si>
  <si>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</si>
  <si>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</si>
  <si>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</si>
  <si>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</si>
  <si>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</si>
  <si>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</si>
  <si>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</si>
  <si>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</si>
  <si>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</si>
  <si>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</si>
  <si>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</si>
  <si>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</si>
  <si>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</si>
  <si>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</si>
  <si>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</si>
  <si>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</si>
  <si>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</si>
  <si>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</si>
  <si>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</si>
  <si>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</si>
  <si>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</si>
  <si>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</si>
  <si>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</si>
  <si>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</si>
  <si>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</si>
  <si>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</si>
  <si>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</si>
  <si>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</si>
  <si>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</si>
  <si>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</si>
  <si>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</si>
  <si>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</si>
  <si>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</si>
  <si>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</si>
  <si>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</si>
  <si>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</si>
  <si>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</si>
  <si>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</si>
  <si>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</si>
  <si>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</si>
  <si>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</si>
  <si>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</si>
  <si>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</si>
  <si>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</si>
  <si>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</si>
  <si>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</si>
  <si>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</si>
  <si>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</si>
  <si>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</si>
  <si>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</si>
  <si>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</si>
  <si>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</si>
  <si>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</si>
  <si>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</si>
  <si>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</si>
  <si>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</si>
  <si>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</si>
  <si>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</si>
  <si>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</si>
  <si>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</si>
  <si>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</si>
  <si>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</si>
  <si>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</si>
  <si>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</si>
  <si>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</si>
  <si>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</si>
  <si>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</si>
  <si>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</si>
  <si>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</si>
  <si>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</si>
  <si>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</si>
  <si>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</si>
  <si>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</si>
  <si>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</si>
  <si>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</si>
  <si>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</si>
  <si>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</si>
  <si>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</si>
  <si>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</si>
  <si>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</si>
  <si>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</si>
  <si>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</si>
  <si>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</si>
  <si>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</si>
  <si>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</si>
  <si>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</si>
  <si>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</si>
  <si>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</si>
  <si>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</si>
  <si>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</si>
  <si>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</si>
  <si>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</si>
  <si>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</si>
  <si>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</si>
  <si>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</si>
  <si>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</si>
  <si>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</si>
  <si>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</si>
  <si>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</si>
  <si>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</si>
  <si>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</si>
  <si>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</si>
  <si>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</si>
  <si>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</si>
  <si>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</si>
  <si>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</si>
  <si>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</si>
  <si>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</si>
  <si>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</si>
  <si>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</si>
  <si>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</si>
  <si>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</si>
  <si>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</si>
  <si>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</si>
  <si>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</si>
  <si>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</si>
  <si>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</si>
  <si>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</si>
  <si>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</si>
  <si>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</si>
  <si>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</si>
  <si>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</si>
  <si>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</si>
  <si>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</si>
  <si>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</si>
  <si>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</si>
  <si>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</si>
  <si>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</si>
  <si>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</si>
  <si>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</si>
  <si>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</si>
  <si>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</si>
  <si>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</si>
  <si>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</si>
  <si>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</si>
  <si>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</si>
  <si>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</si>
  <si>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</si>
  <si>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</si>
  <si>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</si>
  <si>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</si>
  <si>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</si>
  <si>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</si>
  <si>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</si>
  <si>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</si>
  <si>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</si>
  <si>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</si>
  <si>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</si>
  <si>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</si>
  <si>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</si>
  <si>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</si>
  <si>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</si>
  <si>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</si>
  <si>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</si>
  <si>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</si>
  <si>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</si>
  <si>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</si>
  <si>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</si>
  <si>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</si>
  <si>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</si>
  <si>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</si>
  <si>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</si>
  <si>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</si>
  <si>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</si>
  <si>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</si>
  <si>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</si>
  <si>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</si>
  <si>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</si>
  <si>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</si>
  <si>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</si>
  <si>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</si>
  <si>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</si>
  <si>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</si>
  <si>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</si>
  <si>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</si>
  <si>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</si>
  <si>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</si>
  <si>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</si>
  <si>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</si>
  <si>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</si>
  <si>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</si>
  <si>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</si>
  <si>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</si>
  <si>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</si>
  <si>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</si>
  <si>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</si>
  <si>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</si>
  <si>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</si>
  <si>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</si>
  <si>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</si>
  <si>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</si>
  <si>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</si>
  <si>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</si>
  <si>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</si>
  <si>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</si>
  <si>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</si>
  <si>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</si>
  <si>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</si>
  <si>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</si>
  <si>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</si>
  <si>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</si>
  <si>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</si>
  <si>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</si>
  <si>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</si>
  <si>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</si>
  <si>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</si>
  <si>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</si>
  <si>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</si>
  <si>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</si>
  <si>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</si>
  <si>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</si>
  <si>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</si>
  <si>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</si>
  <si>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</si>
  <si>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</si>
  <si>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</si>
  <si>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</si>
  <si>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</si>
  <si>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</si>
  <si>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</si>
  <si>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</si>
  <si>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</si>
  <si>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</si>
  <si>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</si>
  <si>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</si>
  <si>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</si>
  <si>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</si>
  <si>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</si>
  <si>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</si>
  <si>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</si>
  <si>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</si>
  <si>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</si>
  <si>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</si>
  <si>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</si>
  <si>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</si>
  <si>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</si>
  <si>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</si>
  <si>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</si>
  <si>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</si>
  <si>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</si>
  <si>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</si>
  <si>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</si>
  <si>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</si>
  <si>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</si>
  <si>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</si>
  <si>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</si>
  <si>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</si>
  <si>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</si>
  <si>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</si>
  <si>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</si>
  <si>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</si>
  <si>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</si>
  <si>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</si>
  <si>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</si>
  <si>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</si>
  <si>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</si>
  <si>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</si>
  <si>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</si>
  <si>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</si>
  <si>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</si>
  <si>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</si>
  <si>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</si>
  <si>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</si>
  <si>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</si>
  <si>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</si>
  <si>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</si>
  <si>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</si>
  <si>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</si>
  <si>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</si>
  <si>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</si>
  <si>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</si>
  <si>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</si>
  <si>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</si>
  <si>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</si>
  <si>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</si>
  <si>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</si>
  <si>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</si>
  <si>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</si>
  <si>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</si>
  <si>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</si>
  <si>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</si>
  <si>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</si>
  <si>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</si>
  <si>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</si>
  <si>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</si>
  <si>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</si>
  <si>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</si>
  <si>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</si>
  <si>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</si>
  <si>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</si>
  <si>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</si>
  <si>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</si>
  <si>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</si>
  <si>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</si>
  <si>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</si>
  <si>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</si>
  <si>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</si>
  <si>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</si>
  <si>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</si>
  <si>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</si>
  <si>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</si>
  <si>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</si>
  <si>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</si>
  <si>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</si>
  <si>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</si>
  <si>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</si>
  <si>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</si>
  <si>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</si>
  <si>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</si>
  <si>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</si>
  <si>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</si>
  <si>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</si>
  <si>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</si>
  <si>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</si>
  <si>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</si>
  <si>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</si>
  <si>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</si>
  <si>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</si>
  <si>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</si>
  <si>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</si>
  <si>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</si>
  <si>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</si>
  <si>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</si>
  <si>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</si>
  <si>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</si>
  <si>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</si>
  <si>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</si>
  <si>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</si>
  <si>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</si>
  <si>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</si>
  <si>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</si>
  <si>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</si>
  <si>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</si>
  <si>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</si>
  <si>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</si>
  <si>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</si>
  <si>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</si>
  <si>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</si>
  <si>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</si>
  <si>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</si>
  <si>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</si>
  <si>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</si>
  <si>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</si>
  <si>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</si>
  <si>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</si>
  <si>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</si>
  <si>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</si>
  <si>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</si>
  <si>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</si>
  <si>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</si>
  <si>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</si>
  <si>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</si>
  <si>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</si>
  <si>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</si>
  <si>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</si>
  <si>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</si>
  <si>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</si>
  <si>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</si>
  <si>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</si>
  <si>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</si>
  <si>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</si>
  <si>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</si>
  <si>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</si>
  <si>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</si>
  <si>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</si>
  <si>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</si>
  <si>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</si>
  <si>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</si>
  <si>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</si>
  <si>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</si>
  <si>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</si>
  <si>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</si>
  <si>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</si>
  <si>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</si>
  <si>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</si>
  <si>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</si>
  <si>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</si>
  <si>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</si>
  <si>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</si>
  <si>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</si>
  <si>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</si>
  <si>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</si>
  <si>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</si>
  <si>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</si>
  <si>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</si>
  <si>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</si>
  <si>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</si>
  <si>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</si>
  <si>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</si>
  <si>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</si>
  <si>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</si>
  <si>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</si>
  <si>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</si>
  <si>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</si>
  <si>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</si>
  <si>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</si>
  <si>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</si>
  <si>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</si>
  <si>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</si>
  <si>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</si>
  <si>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</si>
  <si>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</si>
  <si>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</si>
  <si>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</si>
  <si>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</si>
  <si>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</si>
  <si>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</si>
  <si>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</si>
  <si>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</si>
  <si>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</si>
  <si>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</si>
  <si>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</si>
  <si>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</si>
  <si>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</si>
  <si>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</si>
  <si>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</si>
  <si>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</si>
  <si>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</si>
  <si>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</si>
  <si>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</si>
  <si>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</si>
  <si>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</si>
  <si>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</si>
  <si>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</si>
  <si>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</si>
  <si>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</si>
  <si>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</si>
  <si>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</si>
  <si>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</si>
  <si>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</si>
  <si>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</si>
  <si>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</si>
  <si>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</si>
  <si>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</si>
  <si>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</si>
  <si>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</si>
  <si>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</si>
  <si>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</si>
  <si>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</si>
  <si>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</si>
  <si>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</si>
  <si>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</si>
  <si>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</si>
  <si>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</si>
  <si>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</si>
  <si>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</si>
  <si>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</si>
  <si>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</si>
  <si>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</si>
  <si>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</si>
  <si>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</si>
  <si>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</si>
  <si>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</si>
  <si>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</si>
  <si>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</si>
  <si>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</si>
  <si>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</si>
  <si>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</si>
  <si>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</si>
  <si>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</si>
  <si>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</si>
  <si>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</si>
  <si>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</si>
  <si>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</si>
  <si>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</si>
  <si>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</si>
  <si>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</si>
  <si>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</si>
  <si>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</si>
  <si>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</si>
  <si>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</si>
  <si>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</si>
  <si>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</si>
  <si>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</si>
  <si>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</si>
  <si>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</si>
  <si>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</si>
  <si>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</si>
  <si>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</si>
  <si>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</si>
  <si>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</si>
  <si>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</si>
  <si>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</si>
  <si>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</si>
  <si>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</si>
  <si>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</si>
  <si>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</si>
  <si>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</si>
  <si>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</si>
  <si>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</si>
  <si>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</si>
  <si>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</si>
  <si>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</si>
  <si>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</si>
  <si>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</si>
  <si>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</si>
  <si>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</si>
  <si>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</si>
  <si>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</si>
  <si>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</si>
  <si>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</si>
  <si>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</si>
  <si>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</si>
  <si>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</si>
  <si>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</si>
  <si>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</si>
  <si>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</si>
  <si>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</si>
  <si>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</si>
  <si>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</si>
  <si>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</si>
  <si>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</si>
  <si>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</si>
  <si>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</si>
  <si>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</si>
  <si>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</si>
  <si>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</si>
  <si>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</si>
  <si>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</si>
  <si>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</si>
  <si>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</si>
  <si>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</si>
  <si>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</si>
  <si>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</si>
  <si>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</si>
  <si>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</si>
  <si>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</si>
  <si>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</si>
  <si>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</si>
  <si>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</si>
  <si>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</si>
  <si>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</si>
  <si>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</si>
  <si>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</si>
  <si>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</si>
  <si>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</si>
  <si>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</si>
  <si>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</si>
  <si>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</si>
  <si>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</si>
  <si>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</si>
  <si>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</si>
  <si>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</si>
  <si>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</si>
  <si>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</si>
  <si>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</si>
  <si>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</si>
  <si>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</si>
  <si>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</si>
  <si>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</si>
  <si>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</si>
  <si>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</si>
  <si>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</si>
  <si>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</si>
  <si>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</si>
  <si>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</si>
  <si>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</si>
  <si>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</si>
  <si>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</si>
  <si>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</si>
  <si>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</si>
  <si>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</si>
  <si>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</si>
  <si>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</si>
  <si>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</si>
  <si>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</si>
  <si>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</si>
  <si>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</si>
  <si>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</si>
  <si>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</si>
  <si>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</si>
  <si>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</si>
  <si>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</si>
  <si>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</si>
  <si>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</si>
  <si>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</si>
  <si>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</si>
  <si>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</si>
  <si>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</si>
  <si>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</si>
  <si>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</si>
  <si>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</si>
  <si>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</si>
  <si>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</si>
  <si>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</si>
  <si>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</si>
  <si>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</si>
  <si>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</si>
  <si>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</si>
  <si>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</si>
  <si>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</si>
  <si>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</si>
  <si>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</si>
  <si>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</si>
  <si>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</si>
  <si>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</si>
  <si>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</si>
  <si>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</si>
  <si>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</si>
  <si>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</si>
  <si>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</si>
  <si>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</si>
  <si>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</si>
  <si>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</si>
  <si>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</si>
  <si>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</si>
  <si>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</si>
  <si>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</si>
  <si>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</si>
  <si>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</si>
  <si>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</si>
  <si>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</si>
  <si>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</si>
  <si>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</si>
  <si>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</si>
  <si>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</si>
  <si>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</si>
  <si>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</si>
  <si>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</si>
  <si>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</si>
  <si>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</si>
  <si>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</si>
  <si>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</si>
  <si>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</si>
  <si>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</si>
  <si>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</si>
  <si>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</si>
  <si>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</si>
  <si>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</si>
  <si>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</si>
  <si>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</si>
  <si>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</si>
  <si>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</si>
  <si>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</si>
  <si>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</si>
  <si>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</si>
  <si>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</si>
  <si>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</si>
  <si>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</si>
  <si>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</si>
  <si>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</si>
  <si>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</si>
  <si>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</si>
  <si>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</si>
  <si>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</si>
  <si>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</si>
  <si>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</si>
  <si>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</si>
  <si>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</si>
  <si>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</si>
  <si>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</si>
  <si>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</si>
  <si>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</si>
  <si>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</si>
  <si>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</si>
  <si>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</si>
  <si>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</si>
  <si>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</si>
  <si>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</si>
  <si>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</si>
  <si>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</si>
  <si>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</si>
  <si>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</si>
  <si>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</si>
  <si>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</si>
  <si>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</si>
  <si>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</si>
  <si>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</si>
  <si>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</si>
  <si>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</si>
  <si>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</si>
  <si>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</si>
  <si>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</si>
  <si>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</si>
  <si>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</si>
  <si>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</si>
  <si>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</si>
  <si>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</si>
  <si>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</si>
  <si>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</si>
  <si>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</si>
  <si>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</si>
  <si>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</si>
  <si>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</si>
  <si>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</si>
  <si>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</si>
  <si>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</si>
  <si>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</si>
  <si>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</si>
  <si>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</si>
  <si>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</si>
  <si>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</si>
  <si>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</si>
  <si>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</si>
  <si>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</si>
  <si>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</si>
  <si>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</si>
  <si>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</si>
  <si>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</si>
  <si>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</si>
  <si>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</si>
  <si>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</si>
  <si>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</si>
  <si>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</si>
  <si>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</si>
  <si>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</si>
  <si>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</si>
  <si>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</si>
  <si>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</si>
  <si>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</si>
  <si>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</si>
  <si>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</si>
  <si>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</si>
  <si>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</si>
  <si>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</si>
  <si>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</si>
  <si>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</si>
  <si>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</si>
  <si>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</si>
  <si>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</si>
  <si>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</si>
  <si>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</si>
  <si>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</si>
  <si>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</si>
  <si>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</si>
  <si>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</si>
  <si>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</si>
  <si>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</si>
  <si>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</si>
  <si>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</si>
  <si>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</si>
  <si>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</si>
  <si>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</si>
  <si>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</si>
  <si>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</si>
  <si>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</si>
  <si>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</si>
  <si>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</si>
  <si>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</si>
  <si>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</si>
  <si>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</si>
  <si>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</si>
  <si>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</si>
  <si>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</si>
  <si>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</si>
  <si>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</si>
  <si>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</si>
  <si>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</si>
  <si>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</si>
  <si>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</si>
  <si>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</si>
  <si>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</si>
  <si>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</si>
  <si>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</si>
  <si>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</si>
  <si>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</si>
  <si>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</si>
  <si>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</si>
  <si>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</si>
  <si>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</si>
  <si>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</si>
  <si>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</si>
  <si>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</si>
  <si>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</si>
  <si>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</si>
  <si>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</si>
  <si>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</si>
  <si>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</si>
  <si>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</si>
  <si>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</si>
  <si>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</si>
  <si>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</si>
  <si>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</si>
  <si>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</si>
  <si>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</si>
  <si>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</si>
  <si>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</si>
  <si>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</si>
  <si>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</si>
  <si>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</si>
  <si>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</si>
  <si>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</si>
  <si>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</si>
  <si>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</si>
  <si>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</si>
  <si>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</si>
  <si>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</si>
  <si>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</si>
  <si>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</si>
  <si>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</si>
  <si>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</si>
  <si>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</si>
  <si>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</si>
  <si>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</si>
  <si>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</si>
  <si>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</si>
  <si>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</si>
  <si>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</si>
  <si>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</si>
  <si>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</si>
  <si>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</si>
  <si>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</si>
  <si>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</si>
  <si>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</si>
  <si>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</si>
  <si>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</si>
  <si>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</si>
  <si>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</si>
  <si>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</si>
  <si>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</si>
  <si>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</si>
  <si>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</si>
  <si>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</si>
  <si>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</si>
  <si>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</si>
  <si>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</si>
  <si>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</si>
  <si>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</si>
  <si>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</si>
  <si>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</si>
  <si>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</si>
  <si>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</si>
  <si>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</si>
  <si>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</si>
  <si>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</si>
  <si>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</si>
  <si>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</si>
  <si>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</si>
  <si>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</si>
  <si>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</si>
  <si>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</si>
  <si>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</si>
  <si>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</si>
  <si>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</si>
  <si>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</si>
  <si>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</si>
  <si>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</si>
  <si>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</si>
  <si>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</si>
  <si>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</si>
  <si>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</si>
  <si>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</si>
  <si>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</si>
  <si>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</si>
  <si>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</si>
  <si>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</si>
  <si>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</si>
  <si>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</si>
  <si>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</si>
  <si>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</si>
  <si>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</si>
  <si>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</si>
  <si>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</si>
  <si>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</si>
  <si>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</si>
  <si>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</si>
  <si>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</si>
  <si>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</si>
  <si>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</si>
  <si>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</si>
  <si>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</si>
  <si>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</si>
  <si>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</si>
  <si>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</si>
  <si>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</si>
  <si>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</si>
  <si>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</si>
  <si>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</si>
  <si>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</si>
  <si>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</si>
  <si>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</si>
  <si>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</si>
  <si>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</si>
  <si>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</si>
  <si>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</si>
  <si>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</si>
  <si>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</si>
  <si>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</si>
  <si>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</si>
  <si>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</si>
  <si>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</si>
  <si>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</si>
  <si>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</si>
  <si>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</si>
  <si>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</si>
  <si>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</si>
  <si>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</si>
  <si>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</si>
  <si>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</si>
  <si>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</si>
  <si>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</si>
  <si>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</si>
  <si>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</si>
  <si>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</si>
  <si>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</si>
  <si>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</si>
  <si>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</si>
  <si>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</si>
  <si>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</si>
  <si>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</si>
  <si>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</si>
  <si>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</si>
  <si>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</si>
  <si>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</si>
  <si>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</si>
  <si>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</si>
  <si>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</si>
  <si>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</si>
  <si>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</si>
  <si>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</si>
  <si>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</si>
  <si>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</si>
  <si>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</si>
  <si>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</si>
  <si>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</si>
  <si>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</si>
  <si>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</si>
  <si>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</si>
  <si>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</si>
  <si>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</si>
  <si>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</si>
  <si>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</si>
  <si>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</si>
  <si>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</si>
  <si>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</si>
  <si>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</si>
  <si>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</si>
  <si>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</si>
  <si>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</si>
  <si>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</si>
  <si>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</si>
  <si>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</si>
  <si>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</si>
  <si>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</si>
  <si>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</si>
  <si>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</si>
  <si>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</si>
  <si>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</si>
  <si>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</si>
  <si>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</si>
  <si>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</si>
  <si>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</si>
  <si>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</si>
  <si>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</si>
  <si>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</si>
  <si>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</si>
  <si>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</si>
  <si>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</si>
  <si>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</si>
  <si>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</si>
  <si>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</si>
  <si>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</si>
  <si>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</si>
  <si>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</si>
  <si>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</si>
  <si>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</si>
  <si>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</si>
  <si>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</si>
  <si>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</si>
  <si>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</si>
  <si>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</si>
  <si>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</si>
  <si>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</si>
  <si>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</si>
  <si>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</si>
  <si>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</si>
  <si>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</si>
  <si>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</si>
  <si>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</si>
  <si>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</si>
  <si>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</si>
  <si>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</si>
  <si>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</si>
  <si>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</si>
  <si>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</si>
  <si>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</si>
  <si>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</si>
  <si>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</si>
  <si>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</si>
  <si>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</si>
  <si>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</si>
  <si>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</si>
  <si>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</si>
  <si>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</si>
  <si>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</si>
  <si>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</si>
  <si>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</si>
  <si>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</si>
  <si>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</si>
  <si>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</si>
  <si>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</si>
  <si>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</si>
  <si>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</si>
  <si>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</si>
  <si>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</si>
  <si>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</si>
  <si>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</si>
  <si>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</si>
  <si>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</si>
  <si>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</si>
  <si>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</si>
  <si>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</si>
  <si>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</si>
  <si>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</si>
  <si>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</si>
  <si>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</si>
  <si>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</si>
  <si>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</si>
  <si>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</si>
  <si>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</si>
  <si>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</si>
  <si>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</si>
  <si>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</si>
  <si>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</si>
  <si>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</si>
  <si>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</si>
  <si>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</si>
  <si>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</si>
  <si>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</si>
  <si>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</si>
  <si>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</si>
  <si>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</si>
  <si>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</si>
  <si>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</si>
  <si>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</si>
  <si>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</si>
  <si>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</si>
  <si>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</si>
  <si>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</si>
  <si>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</si>
  <si>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</si>
  <si>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</si>
  <si>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</si>
  <si>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</si>
  <si>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</si>
  <si>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</si>
  <si>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</si>
  <si>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</si>
  <si>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</si>
  <si>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</si>
  <si>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</si>
  <si>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</si>
  <si>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</si>
  <si>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</si>
  <si>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</si>
  <si>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</si>
  <si>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</si>
  <si>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</si>
  <si>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</si>
  <si>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</si>
  <si>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</si>
  <si>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</si>
  <si>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</si>
  <si>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</si>
  <si>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</si>
  <si>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</si>
  <si>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</si>
  <si>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</si>
  <si>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</si>
  <si>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</si>
  <si>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</si>
  <si>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</si>
  <si>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</si>
  <si>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</si>
  <si>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</si>
  <si>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</si>
  <si>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</si>
  <si>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</si>
  <si>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</si>
  <si>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</si>
  <si>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</si>
  <si>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</si>
  <si>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</si>
  <si>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</si>
  <si>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</si>
  <si>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</si>
  <si>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</si>
  <si>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</si>
  <si>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</si>
  <si>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</si>
  <si>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</si>
  <si>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</si>
  <si>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</si>
  <si>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</si>
  <si>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</si>
  <si>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</si>
  <si>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</si>
  <si>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</si>
  <si>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</si>
  <si>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</si>
  <si>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</si>
  <si>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</si>
  <si>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</si>
  <si>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</si>
  <si>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</si>
  <si>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</si>
  <si>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</si>
  <si>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</si>
  <si>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</si>
  <si>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</si>
  <si>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</si>
  <si>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</si>
  <si>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</si>
  <si>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</si>
  <si>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</si>
  <si>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</si>
  <si>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</si>
  <si>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</si>
  <si>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</si>
  <si>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</si>
  <si>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</si>
  <si>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</si>
  <si>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</si>
  <si>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</si>
  <si>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</si>
  <si>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</si>
  <si>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</si>
  <si>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</si>
  <si>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</si>
  <si>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</si>
  <si>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</si>
  <si>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</si>
  <si>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</si>
  <si>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</si>
  <si>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</si>
  <si>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</si>
  <si>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</si>
  <si>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</si>
  <si>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</si>
  <si>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</si>
  <si>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</si>
  <si>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</si>
  <si>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</si>
  <si>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</si>
  <si>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</si>
  <si>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</si>
  <si>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</si>
  <si>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</si>
  <si>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</si>
  <si>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</si>
  <si>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</si>
  <si>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</si>
  <si>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</si>
  <si>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</si>
  <si>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</si>
  <si>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</si>
  <si>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</si>
  <si>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</si>
  <si>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</si>
  <si>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</si>
  <si>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</si>
  <si>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</si>
  <si>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</si>
  <si>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</si>
  <si>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</si>
  <si>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</si>
  <si>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</si>
  <si>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</si>
  <si>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</si>
  <si>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</si>
  <si>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</si>
  <si>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</si>
  <si>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</si>
  <si>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</si>
  <si>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</si>
  <si>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</si>
  <si>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</si>
  <si>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</si>
  <si>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</si>
  <si>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</si>
  <si>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</si>
  <si>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</si>
  <si>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</si>
  <si>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</si>
  <si>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</si>
  <si>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</si>
  <si>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</si>
  <si>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</si>
  <si>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</si>
  <si>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</si>
  <si>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</si>
  <si>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</si>
  <si>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</si>
  <si>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</si>
  <si>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</si>
  <si>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</si>
  <si>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</si>
  <si>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</si>
  <si>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</si>
  <si>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</si>
  <si>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</si>
  <si>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</si>
  <si>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</si>
  <si>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</si>
  <si>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</si>
  <si>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</si>
  <si>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</si>
  <si>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</si>
  <si>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</si>
  <si>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</si>
  <si>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</si>
  <si>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</si>
  <si>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</si>
  <si>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</si>
  <si>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</si>
  <si>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</si>
  <si>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</si>
  <si>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</si>
  <si>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</si>
  <si>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</si>
  <si>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</si>
  <si>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</si>
  <si>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</si>
  <si>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</si>
  <si>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</si>
  <si>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</si>
  <si>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</si>
  <si>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</si>
  <si>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</si>
  <si>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</si>
  <si>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</si>
  <si>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</si>
  <si>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</si>
  <si>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</si>
  <si>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</si>
  <si>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</si>
  <si>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</si>
  <si>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</si>
  <si>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</si>
  <si>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</si>
  <si>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</si>
  <si>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</si>
  <si>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</si>
  <si>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</si>
  <si>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</si>
  <si>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</si>
  <si>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</si>
  <si>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</si>
  <si>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</si>
  <si>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</si>
  <si>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</si>
  <si>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</si>
  <si>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</si>
  <si>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</si>
  <si>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</si>
  <si>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</si>
  <si>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</si>
  <si>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</si>
  <si>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</si>
  <si>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</si>
  <si>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</si>
  <si>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</si>
  <si>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</si>
  <si>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</si>
  <si>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</si>
  <si>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</si>
  <si>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</si>
  <si>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</si>
  <si>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</si>
  <si>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</si>
  <si>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</si>
  <si>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</si>
  <si>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</si>
  <si>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</si>
  <si>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</si>
  <si>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</si>
  <si>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</si>
  <si>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</si>
  <si>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</si>
  <si>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</si>
  <si>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</si>
  <si>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</si>
  <si>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</si>
  <si>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</si>
  <si>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</si>
  <si>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</si>
  <si>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</si>
  <si>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</si>
  <si>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</si>
  <si>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</si>
  <si>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</si>
  <si>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</si>
  <si>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</si>
  <si>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</si>
  <si>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</si>
  <si>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</si>
  <si>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</si>
  <si>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</si>
  <si>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</si>
  <si>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</si>
  <si>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</si>
  <si>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</si>
  <si>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</si>
  <si>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</si>
  <si>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</si>
  <si>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</si>
  <si>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</si>
  <si>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</si>
  <si>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</si>
  <si>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</si>
  <si>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</si>
  <si>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</si>
  <si>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</si>
  <si>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</si>
  <si>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</si>
  <si>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</si>
  <si>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</si>
  <si>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</si>
  <si>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</si>
  <si>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</si>
  <si>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</si>
  <si>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</si>
  <si>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</si>
  <si>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</si>
  <si>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</si>
  <si>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</si>
  <si>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</si>
  <si>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</si>
  <si>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</si>
  <si>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</si>
  <si>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</si>
  <si>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</si>
  <si>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</si>
  <si>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</si>
  <si>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</si>
  <si>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</si>
  <si>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</si>
  <si>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</si>
  <si>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</si>
  <si>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</si>
  <si>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</si>
  <si>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</si>
  <si>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</si>
  <si>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</si>
  <si>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</si>
  <si>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</si>
  <si>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</si>
  <si>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</si>
  <si>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</si>
  <si>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</si>
  <si>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</si>
  <si>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</si>
  <si>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</si>
  <si>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</si>
  <si>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</si>
  <si>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</si>
  <si>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</si>
  <si>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</si>
  <si>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</si>
  <si>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</si>
  <si>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</si>
  <si>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</si>
  <si>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</si>
  <si>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</si>
  <si>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</si>
  <si>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</si>
  <si>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</si>
  <si>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</si>
  <si>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</si>
  <si>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</si>
  <si>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</si>
  <si>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</si>
  <si>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</si>
  <si>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</si>
  <si>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</si>
  <si>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</si>
  <si>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</si>
  <si>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</si>
  <si>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</si>
  <si>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</si>
  <si>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</si>
  <si>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</si>
  <si>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</si>
  <si>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</si>
  <si>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</si>
  <si>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</si>
  <si>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</si>
  <si>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</si>
  <si>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</si>
  <si>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</si>
  <si>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</si>
  <si>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</si>
  <si>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</si>
  <si>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</si>
  <si>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</si>
  <si>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</si>
  <si>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</si>
  <si>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</si>
  <si>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</si>
  <si>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</si>
  <si>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</si>
  <si>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</si>
  <si>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</si>
  <si>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</si>
  <si>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</si>
  <si>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</si>
  <si>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</si>
  <si>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</si>
  <si>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</si>
  <si>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</si>
  <si>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</si>
  <si>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</si>
  <si>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</si>
  <si>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</si>
  <si>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</si>
  <si>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</si>
  <si>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</si>
  <si>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</si>
  <si>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</si>
  <si>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</si>
  <si>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</si>
  <si>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</si>
  <si>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</si>
  <si>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</si>
  <si>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</si>
  <si>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</si>
  <si>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</si>
  <si>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</si>
  <si>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</si>
  <si>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</si>
  <si>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</si>
  <si>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</si>
  <si>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</si>
  <si>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</si>
  <si>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</si>
  <si>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</si>
  <si>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</si>
  <si>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</si>
  <si>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</si>
  <si>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</si>
  <si>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</si>
  <si>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</si>
  <si>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</si>
  <si>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</si>
  <si>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</si>
  <si>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</si>
  <si>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</si>
  <si>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</si>
  <si>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</si>
  <si>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</si>
  <si>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</si>
  <si>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</si>
  <si>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</si>
  <si>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</si>
  <si>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</si>
  <si>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</si>
  <si>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</si>
  <si>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</si>
  <si>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</si>
  <si>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</si>
  <si>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</si>
  <si>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</si>
  <si>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</si>
  <si>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</si>
  <si>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</si>
  <si>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</si>
  <si>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</si>
  <si>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</si>
  <si>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</si>
  <si>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</si>
  <si>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</si>
  <si>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</si>
  <si>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</si>
  <si>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</si>
  <si>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</si>
  <si>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</si>
  <si>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</si>
  <si>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</si>
  <si>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</si>
  <si>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</si>
  <si>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</si>
  <si>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</si>
  <si>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</si>
  <si>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</si>
  <si>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</si>
  <si>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</si>
  <si>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</si>
  <si>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</si>
  <si>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</si>
  <si>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</si>
  <si>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</si>
  <si>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</si>
  <si>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</si>
  <si>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</si>
  <si>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</si>
  <si>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</si>
  <si>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</si>
  <si>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</si>
  <si>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</si>
  <si>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</si>
  <si>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</si>
  <si>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</si>
  <si>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</si>
  <si>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</si>
  <si>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</si>
  <si>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</si>
  <si>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</si>
  <si>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</si>
  <si>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</si>
  <si>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</si>
  <si>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</si>
  <si>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</si>
  <si>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</si>
  <si>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</si>
  <si>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</si>
  <si>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</si>
  <si>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</si>
  <si>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</si>
  <si>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</si>
  <si>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</si>
  <si>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</si>
  <si>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</si>
  <si>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</si>
  <si>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</si>
  <si>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</si>
  <si>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</si>
  <si>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</si>
  <si>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</si>
  <si>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</si>
  <si>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</si>
  <si>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</si>
  <si>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</si>
  <si>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</si>
  <si>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</si>
  <si>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</si>
  <si>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</si>
  <si>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</si>
  <si>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</si>
  <si>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</si>
  <si>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</si>
  <si>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</si>
  <si>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</si>
  <si>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</si>
  <si>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</si>
  <si>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</si>
  <si>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</si>
  <si>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</si>
  <si>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</si>
  <si>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</si>
  <si>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</si>
  <si>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</si>
  <si>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</si>
  <si>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</si>
  <si>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</si>
  <si>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</si>
  <si>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</si>
  <si>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</si>
  <si>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</si>
  <si>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</si>
  <si>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</si>
  <si>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</si>
  <si>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</si>
  <si>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</si>
  <si>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</si>
  <si>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</si>
  <si>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</si>
  <si>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</si>
  <si>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</si>
  <si>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</si>
  <si>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</si>
  <si>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</si>
  <si>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</si>
  <si>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</si>
  <si>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</si>
  <si>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</si>
  <si>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</si>
  <si>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</si>
  <si>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</si>
  <si>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</si>
  <si>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</si>
  <si>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</si>
  <si>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</si>
  <si>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</si>
  <si>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</si>
  <si>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</si>
  <si>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</si>
  <si>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</si>
  <si>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</si>
  <si>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</si>
  <si>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</si>
  <si>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</si>
  <si>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</si>
  <si>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</si>
  <si>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</si>
  <si>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</si>
  <si>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</si>
  <si>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</si>
  <si>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</si>
  <si>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</si>
  <si>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</si>
  <si>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</si>
  <si>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</si>
  <si>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</si>
  <si>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</si>
  <si>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</si>
  <si>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</si>
  <si>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</si>
  <si>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</si>
  <si>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</si>
  <si>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</si>
  <si>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</si>
  <si>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</si>
  <si>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</si>
  <si>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</si>
  <si>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</si>
  <si>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</si>
  <si>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</si>
  <si>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</si>
  <si>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</si>
  <si>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</si>
  <si>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</si>
  <si>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</si>
  <si>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</si>
  <si>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</si>
  <si>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</si>
  <si>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</si>
  <si>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</si>
  <si>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</si>
  <si>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</si>
  <si>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</si>
  <si>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</si>
  <si>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</si>
  <si>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</si>
  <si>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</si>
  <si>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</si>
  <si>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</si>
  <si>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</si>
  <si>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</si>
  <si>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</si>
  <si>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</si>
  <si>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</si>
  <si>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</si>
  <si>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</si>
  <si>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</si>
  <si>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</si>
  <si>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</si>
  <si>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</si>
  <si>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</si>
  <si>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</si>
  <si>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</si>
  <si>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</si>
  <si>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</si>
  <si>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</si>
  <si>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</si>
  <si>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</si>
  <si>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</si>
  <si>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</si>
  <si>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</si>
  <si>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</si>
  <si>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</si>
  <si>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</si>
  <si>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</si>
  <si>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</si>
  <si>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</si>
  <si>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</si>
  <si>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</si>
  <si>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</si>
  <si>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</si>
  <si>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</si>
  <si>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</si>
  <si>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</si>
  <si>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</si>
  <si>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</si>
  <si>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</si>
  <si>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</si>
  <si>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</si>
  <si>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</si>
  <si>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</si>
  <si>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</si>
  <si>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</si>
  <si>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</si>
  <si>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</si>
  <si>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</si>
  <si>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</si>
  <si>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</si>
  <si>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</si>
  <si>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</si>
  <si>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</si>
  <si>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</si>
  <si>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</si>
  <si>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</si>
  <si>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</si>
  <si>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</si>
  <si>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</si>
  <si>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</si>
  <si>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</si>
  <si>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</si>
  <si>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</si>
  <si>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</si>
  <si>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</si>
  <si>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</si>
  <si>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</si>
  <si>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</si>
  <si>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</si>
  <si>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</si>
  <si>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</si>
  <si>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</si>
  <si>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</si>
  <si>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</si>
  <si>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</si>
  <si>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</si>
  <si>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</si>
  <si>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instituto colombiano de bienestar familiar</t>
  </si>
  <si>
    <t>116</t>
  </si>
  <si>
    <t>brindar atencion a la primera infancia, niños y niñas menores de cinco años de familiar con vulnerabilidad economica,social,cultural,nutricional y psicoafectiva a traves de los hogares comunitarios de bienestar modalidades 0-5 años , en las siguientes formas de atencion:tradicional familiares,prioritariamente en situacion  de desplazamiento y en la modalida FAMI, apoyar a las familias en desarrollo con mujeres gestanes , madres lactantes y niños y niñas menores de dos años que se encuentran en vulnerabilidad psicoafectiva,nutricional,economica y social,prioritariamente en situacion de desplazamiento</t>
  </si>
  <si>
    <t>156</t>
  </si>
  <si>
    <t>brindar atencion a la primera infancia, niños y niñas menores de cinco años de familiar con vulnerabilidad economica,social,cultural,nutricional y psicoafectiva a traves de los hogares comunitarios de bienestar modalidades 0-5 años , en las siguientes for</t>
  </si>
  <si>
    <t>34</t>
  </si>
  <si>
    <t>94</t>
  </si>
  <si>
    <t>154</t>
  </si>
  <si>
    <t>163</t>
  </si>
  <si>
    <t>52</t>
  </si>
  <si>
    <t>106</t>
  </si>
  <si>
    <t>214</t>
  </si>
  <si>
    <t xml:space="preserve">brindar atencion integral a la primer ainfancia en los centros de desarrollo infantil temprano en el marco de la estrategia " de cero a siempre" en el departamento del magdalena en el muncipio de salamina </t>
  </si>
  <si>
    <t>281</t>
  </si>
  <si>
    <t xml:space="preserve">brindar atencion integral a la primer ainfancia en los centros de desarrollo infantil temprano en el marco de la estrategia " de cero a siempre" en el departamento del magdalena en el muncipio </t>
  </si>
  <si>
    <t>305</t>
  </si>
  <si>
    <t>atendera la primer ainfancia en el marco de la estrategia de  cero a siempre de conformidad con las directrices, lineamientos y parametros establecidos por el icbf asi como regulas las relaciones entre las partes derivadas de la entrega de aportes del icbf al contratista, para que este asuma con su personal y bajo su exculsiva responsabilidad dicha atencion</t>
  </si>
  <si>
    <t>221</t>
  </si>
  <si>
    <t>atendera a la primera infancia en el marco de la estrategia de cero a siempre de conformidad con las directrices, linemaientos y parametros establecios por el icbf , asi como regulas las realciones entre las partes derivadas de la entrega de aporte del icbf a el contratista, para que ete asuma bajo su responsabilidad dicha atencion</t>
  </si>
  <si>
    <t>atender a la primera  infancia en el marco de la estrategia de cero asiempre de conformidad con las directrices,lineamientos y parametros establecios por el icbf , asi como regular las relaciones entre las realciones entre las aprtes derivadas de la entrega de aportes del icbf a el contratista para que este asuma bajo su responsabilidad dicha atencion</t>
  </si>
  <si>
    <t>atender a la primera infancia en el marco de la estrategia de cero siempre especificamente a los niños y niñas menores de cinco (5) años de familias en situacion de vulnerabilidad de conformidad con la directrices , lineamientos y paramentros establecidos por el icbf, asi como regular las realciones estre kas partes derivadas de la entrega de aportes del icbf a la entidad administradora del servicio e la modalidad de hogares comunitarios de bienestar en las siguientes formas de atencion :familiares, multiples grupales, empresariales,jardines sociales y en la modadlidad FAMI</t>
  </si>
  <si>
    <t>atender a la primera infancia en el marco de la estrategia de cero asiempre especificamente a los niños y nilas menores de cinco (5) años de familias en situacion de vulnerabilidad de conformidad con las directrices,lineamientos y paramentros establecidos por el icbf , asi como rgular las realciones entre las partes derivadas de la entrega de aportes del icbf a la entidad administradora del servicio en la modalidad de hogares comunitarios de bienestar en las siguiente formas de atencion :familaires,multiples,grupales,empresariales,jardines sociales y en la modalidad fami</t>
  </si>
  <si>
    <t>303</t>
  </si>
  <si>
    <t>atender a niños menores de 5 años o hasta su ingreso al grado de transicion y a mujeres gestantes y enperiodo de lactancia en los sericios de educacion inicial y cuidado, con el fin de promover el desarrollo integral de la primera infancia con calidad, de conformidad con los lineameintos las directrices y parametros establecios por el icbf</t>
  </si>
  <si>
    <t>304</t>
  </si>
  <si>
    <t>atender a niños y niñas menores de 5 años, o hasta su ingreso al grado de transicion y a mujeres gestantes y en periodo de lactancia en los servicios de educacion inicial y cuidado, con el fin de promover el desarrollo integral de la primer ainfancia con calidad, de confomidad con los lienamientos , las directrices y parametros establecidos por el icbf</t>
  </si>
  <si>
    <t>074</t>
  </si>
  <si>
    <t>atender a la primer ainfancia en el marco de la estrategia de cero a siempre especificamente a los niños y nilas menores de 5 años de familias en situacion de vulnerabilidad de conformidad con las directrices , lineamientos y parametros establecidos por el icbf asi como regular las relaciones entre las aprtes derivadas de la entrega de aportes del icbf a la entidad administradora del servicio en la modalidad de hogares comunitarios de bienesatr en las siguientres formas de atencion:familiares, multiples grupales,empresariales, jardines sociales y en la modalida fami</t>
  </si>
  <si>
    <t>450</t>
  </si>
  <si>
    <t>prestar el servio de atencion a niños y niñas de 5 años o hasta su ingreso al grado de transicion, con el fin de promover el desarrollo integral de la primera infancia con calidad, de conformidad con el lineamiento, el manual operatico y las directices establecidas por el icbf, en el marco de la politica de esatdo para el desarrollo integral de la primera infancia de cero a siempre ene l servicio desarrollo infantil en medio familair</t>
  </si>
  <si>
    <t>prestar el servicio de atencion a niños y niñas menores de 5 años o hasta su ingreso al grado de transicion , con el din de promover el desarrollo integral de la primera infancia con calidad, de conformidad con el lineamiento, el manual operativo y las directirces establecidos por el icbf , en el marco de la politica de estado para el desarrollo integral de la primera infanci de cero asiempre en el servicio desarrollo infantil en medio familiar</t>
  </si>
  <si>
    <t>prestar el servicio de atencion a niños y niñas menores de 5 años o hasta su ingreso al grado de transicion , con el din de promover el desarrollo integral de la primera infancia con calidad, de conformidad con el lineamiento, el manual operativo y las di</t>
  </si>
  <si>
    <t>208</t>
  </si>
  <si>
    <t>pestar el servicio de educacion inicial en el marco de la atencion integral a mujeres gestantes, niñas y niñas menores de 5 años o hasta su ingreso alñ grado de trancision de conformidad con el manual operativo de la modaldiad y las directrices establecidas por el icbf en armonia con la politica de esatdo para el desarollo integral de la primera infancia de cero asiempre ene l servicio desarrollo infantil en medio familair</t>
  </si>
  <si>
    <t>prestar el servicio de educacion inicial en el marco de laatencion integral a mujeres gestantes, niñas y niños menores de 5 años , ohasta su ingreso al grado de transicion de conformidad con el manual operativo de la modalidad y las directirces establecidas por el icbf en armonia con la politica  de estado para el desarrollo integral de la primera infancia de cero asiempre en el servicio desarrolo infantil en medio familiar</t>
  </si>
  <si>
    <t>prestar el servicio de educacion inicial en el marco de laatencion integral a mujeres gestantes, niñas y niños menores de 5 años , ohasta su ingreso al grado de transicion de conformidad con el manual operativo de la modalidad y las directirces establecid</t>
  </si>
  <si>
    <t>182</t>
  </si>
  <si>
    <t>atender a la primera ene l marco de la estrategia de cero a siempre especificamente a los niños y niñas menores de cinco 5 años de familias en situacion de vulnerabilidad, de conformidad con lasdirectrices , lineamientos y parametros establecidos por el  icbf asi como regular las realciones entre las partes derivadas de la entrega de aportes del icbf a la entidad asmistradora del servicio en la modalidad de hogares comunitarios de bienestar en las siguientes formas de atencion:familaires, multiples,grupales, empresariales:jardines social y en la modalidad fami</t>
  </si>
  <si>
    <t>364</t>
  </si>
  <si>
    <t>161</t>
  </si>
  <si>
    <t>180</t>
  </si>
  <si>
    <t>204</t>
  </si>
  <si>
    <t>534</t>
  </si>
  <si>
    <t>prestar el servicio de educacion inicial en el marco de laatencion integral a mujeres gestantes, niñas y niños menores de 5 años , ohasta su ingreso al grado de transicion de conformidad con el manual operativo de la modalidad y las directirces establecid por el icbf en armonia con la politica de estado para el desarrollo integral de la p´rimera infancia de cero asiempre en servicio desarrollo infantil en medio familair</t>
  </si>
  <si>
    <t>pestar el servicio de educacion inicial en el marco de la atencion integral a mujeres gestantes, niñas y niñas menores de 5 años o hasta su ingreso alñ grado de trancision de conformidad con el manual operativo de la modaldiad y las directrices establecid</t>
  </si>
  <si>
    <t>prestar el servicio de atencion a niñas y niños en el marco de la politica de esatdo para el desarrollo integral a la primera infancia de cero a siempre de conformidad con las directrices, lineamientos y parametros establecidos por el icbf para el servico :hogares comunitarios de bienestar familiar</t>
  </si>
  <si>
    <t>prestar el servicio de atencion a niñas y niños en el marco de la politica de esatdo para el desarrollo integral a la primera infancia de cero a siempre de conformidad con las directrices, lineamientos y parametros establecidos por el icbf para el servico</t>
  </si>
  <si>
    <t>prestar el servicio de educacion inicial ene l marco de la atencion integral a mujeres gestantes , niñas y niños menores de 5 años o hasta su ingreso al grado de transicion de conformidad con el manual operativo de la modalidad y las directrices establecidas por el icbf , en armonia con la politica de estado para el desarrollo integral de la primera infancia de cero a siempre en el servicio desarrollo en medio familiar</t>
  </si>
  <si>
    <t>prestar el servicio de educacion inicial en el marco de la atencion integral a mujeres gestantes y niñas y niños menores de 5 años o hasta su ingreso al grado de transicion de conformidad con los manuales operativos de la modalidad y las directrices establecidad por el  icbf en armonia con la politica de estado para el desarrollo integral de la primera infancia de cero a siempre en los servicios centros de desarrollo infantil y desrrollo infantil en medio familiar</t>
  </si>
  <si>
    <t>prestar el servicio de educacion inicial ene l marco de la atencion integral a mujeres gestantes , niñas y niños menores de 5 años o hasta su ingreso al grado de transicion de conformidad con el manual operativo de la modalidad y las directrices estableci, de conformidad con los manuales operativos de la modalidad y las directrices establecidas por el icbf en armonia con la politica de estado para el desarrollo integral de la primera infancia deceroa asiempre en los servicios centro de desarrollo infantil en medio familair</t>
  </si>
  <si>
    <t>prestar los servicio hogares comunitarios de bienestar familiar de conformidad con las diretrices, lineamientos y parametros esatblecidos por el icbf en armonia con la politica de esatdo para el desarrollo integral a la primera infancia decero a siempre</t>
  </si>
  <si>
    <t>prestar los servicios hogares comunitarios de binestar familiar de conformidad con las directrices, lineamientos y parametros establecios por el icbf en armonia con la politica de esatdo para el desarrollo integral a la priemra infancia de cero a siempre</t>
  </si>
  <si>
    <t>JOHN JAIRO MORRON HERNANDEZ</t>
  </si>
  <si>
    <t>CALLE 29 N°18A-59 URB LA PRADERA- SANTA MARTA , MAGDALENA</t>
  </si>
  <si>
    <t>4200458</t>
  </si>
  <si>
    <t>CALLE 29 N°18A-59 URB LA PRADERA -SANTA MARTA ,MAGDALENA</t>
  </si>
  <si>
    <t>ONG.COINCA@HOTMAIL.COM  - INFO@COINCCA.ORG</t>
  </si>
  <si>
    <t>299</t>
  </si>
  <si>
    <t>300</t>
  </si>
  <si>
    <t>prestar los servicios en el amrco de la atencion en centro de desarrollo infantil cdi - de conformidad con el manual operativo de la modalidad institucional el lineamiento tecnico para la primera infancia y las directrices establecidas por el icbf, en armonia con la politica de estado para el desarrollo integral de la primera infancia de cero a siempre</t>
  </si>
  <si>
    <t>prestar los servicios para la atencion a la primera infancia en los hogares comunitarios de bienestar hcb , de conformidad con el manual operativo de la modalidad comunitaria y hcb familiar mujer e infancia- fami de conformidad con el manual operatico de la modalidad familair, el lineamiento tecnico para la atencio a la primera infancia y las directrices establecidas por el icbf en armonia con la politica de estado para le desarrollo integral de la primera infnacia de cero a siempre</t>
  </si>
  <si>
    <t>prestar los servicios para la atencion a la primera infancia en los hogares comunitarios de bienesatr hcb , de conformidad con el manualoperatico de la modalidad comunitaria , el lineameinto tecnico para la atencion a la primera infancia y las directrices establecidas por el icbf , en armonia con la politica de estado para el desarrollo integral de la de la primera infancia de cero a siempre</t>
  </si>
  <si>
    <t>2021-47-10001242</t>
  </si>
  <si>
    <t>prestar los servicios de eduacacion inicial en el marco de la atencion integral en desarrollo infantil en medio familiar DIMF- de conformidad con el manual operativo de la modalidad familiar , el lineamiento tecnico para la atencion a la primera infancia y las directrices establecidas por el icbf , en armonia con la politica de esatdo para el desarrollo integral de la primera infancia de cero a siempre</t>
  </si>
  <si>
    <t>188</t>
  </si>
  <si>
    <t>atender a la primera infancia en el marco de la estrategi de cero asiempre especificamente a los niños y niñas menores de 5 años de familias en situacion de vulnerabilidad de conformidad con las directrices,lineamientos y parametros estblecidos por el icbf , asi como regular las relaciones entre las partes derivadas de la entrega de aportes de icbf a la entidad administradora del servicio en la modalidad de hogares comunitarios de bienestar en las sigueintes formas de atencion :familaires, multiples, grupales , empresariales , jardines sociales y en la modalidad fami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</si>
</sst>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77" zoomScale="85" zoomScaleNormal="85" zoomScaleSheetLayoutView="40" zoomScalePageLayoutView="40" workbookViewId="0">
      <selection activeCell="H89" sqref="H89:J9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2738</v>
      </c>
      <c r="D15" s="35"/>
      <c r="E15" s="35"/>
      <c r="F15" s="5"/>
      <c r="G15" s="32" t="s">
        <v>1168</v>
      </c>
      <c r="H15" s="103" t="s">
        <v>711</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900114628</v>
      </c>
      <c r="C20" s="5"/>
      <c r="D20" s="73"/>
      <c r="E20" s="5"/>
      <c r="F20" s="5"/>
      <c r="G20" s="5"/>
      <c r="H20" s="243"/>
      <c r="I20" s="149" t="s">
        <v>711</v>
      </c>
      <c r="J20" s="150" t="s">
        <v>714</v>
      </c>
      <c r="K20" s="151">
        <v>1810064800</v>
      </c>
      <c r="L20" s="152"/>
      <c r="M20" s="152">
        <v>44561</v>
      </c>
      <c r="N20" s="135">
        <f>+(M20-L20)/30</f>
        <v>1485.3666666666666</v>
      </c>
      <c r="O20" s="138"/>
      <c r="U20" s="134"/>
      <c r="V20" s="105">
        <f ca="1">NOW()</f>
        <v>44193.61481875</v>
      </c>
      <c r="W20" s="105">
        <f ca="1">NOW()</f>
        <v>44193.61481875</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ONG CORPORACION INTERNACIONAL PARA EL DESARROLLO COMUNITARIO DE LA COSTA ATLANTICA</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2739</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2677</v>
      </c>
      <c r="E48" s="145">
        <v>40205</v>
      </c>
      <c r="F48" s="145">
        <v>40543</v>
      </c>
      <c r="G48" s="160">
        <f>IF(AND(E48&lt;&gt;"",F48&lt;&gt;""),((F48-E48)/30),"")</f>
        <v>11.266666666666667</v>
      </c>
      <c r="H48" s="114" t="s">
        <v>2678</v>
      </c>
      <c r="I48" s="113" t="s">
        <v>711</v>
      </c>
      <c r="J48" s="113" t="s">
        <v>719</v>
      </c>
      <c r="K48" s="116">
        <v>345391469</v>
      </c>
      <c r="L48" s="115" t="s">
        <v>1148</v>
      </c>
      <c r="M48" s="117"/>
      <c r="N48" s="115" t="s">
        <v>27</v>
      </c>
      <c r="O48" s="115" t="s">
        <v>1148</v>
      </c>
      <c r="P48" s="78"/>
    </row>
    <row r="49" spans="1:16" s="6" customFormat="1" ht="24.75" customHeight="1" x14ac:dyDescent="0.25">
      <c r="A49" s="143">
        <v>2</v>
      </c>
      <c r="B49" s="111" t="s">
        <v>2676</v>
      </c>
      <c r="C49" s="112" t="s">
        <v>31</v>
      </c>
      <c r="D49" s="110" t="s">
        <v>2679</v>
      </c>
      <c r="E49" s="145">
        <v>40205</v>
      </c>
      <c r="F49" s="145">
        <v>40543</v>
      </c>
      <c r="G49" s="160">
        <f t="shared" ref="G49:G50" si="2">IF(AND(E49&lt;&gt;"",F49&lt;&gt;""),((F49-E49)/30),"")</f>
        <v>11.266666666666667</v>
      </c>
      <c r="H49" s="114" t="s">
        <v>2680</v>
      </c>
      <c r="I49" s="113" t="s">
        <v>711</v>
      </c>
      <c r="J49" s="113" t="s">
        <v>728</v>
      </c>
      <c r="K49" s="116">
        <v>1388958156</v>
      </c>
      <c r="L49" s="115" t="s">
        <v>1148</v>
      </c>
      <c r="M49" s="117"/>
      <c r="N49" s="115" t="s">
        <v>27</v>
      </c>
      <c r="O49" s="115" t="s">
        <v>1148</v>
      </c>
      <c r="P49" s="78"/>
    </row>
    <row r="50" spans="1:16" s="6" customFormat="1" ht="24.75" customHeight="1" x14ac:dyDescent="0.25">
      <c r="A50" s="143">
        <v>3</v>
      </c>
      <c r="B50" s="111" t="s">
        <v>2676</v>
      </c>
      <c r="C50" s="112" t="s">
        <v>31</v>
      </c>
      <c r="D50" s="110" t="s">
        <v>2681</v>
      </c>
      <c r="E50" s="145">
        <v>40557</v>
      </c>
      <c r="F50" s="145">
        <v>40908</v>
      </c>
      <c r="G50" s="160">
        <f t="shared" si="2"/>
        <v>11.7</v>
      </c>
      <c r="H50" s="119" t="s">
        <v>2680</v>
      </c>
      <c r="I50" s="113" t="s">
        <v>711</v>
      </c>
      <c r="J50" s="113" t="s">
        <v>728</v>
      </c>
      <c r="K50" s="116">
        <v>1468103280</v>
      </c>
      <c r="L50" s="115" t="s">
        <v>1148</v>
      </c>
      <c r="M50" s="117"/>
      <c r="N50" s="115" t="s">
        <v>27</v>
      </c>
      <c r="O50" s="115" t="s">
        <v>1148</v>
      </c>
      <c r="P50" s="78"/>
    </row>
    <row r="51" spans="1:16" s="6" customFormat="1" ht="24.75" customHeight="1" outlineLevel="1" x14ac:dyDescent="0.25">
      <c r="A51" s="143">
        <v>4</v>
      </c>
      <c r="B51" s="111" t="s">
        <v>2676</v>
      </c>
      <c r="C51" s="112" t="s">
        <v>31</v>
      </c>
      <c r="D51" s="110" t="s">
        <v>2684</v>
      </c>
      <c r="E51" s="145">
        <v>40557</v>
      </c>
      <c r="F51" s="145">
        <v>40908</v>
      </c>
      <c r="G51" s="160">
        <f t="shared" ref="G51:G107" si="3">IF(AND(E51&lt;&gt;"",F51&lt;&gt;""),((F51-E51)/30),"")</f>
        <v>11.7</v>
      </c>
      <c r="H51" s="114" t="s">
        <v>2680</v>
      </c>
      <c r="I51" s="113" t="s">
        <v>711</v>
      </c>
      <c r="J51" s="113" t="s">
        <v>719</v>
      </c>
      <c r="K51" s="116">
        <v>352163067</v>
      </c>
      <c r="L51" s="115" t="s">
        <v>1148</v>
      </c>
      <c r="M51" s="117"/>
      <c r="N51" s="115" t="s">
        <v>27</v>
      </c>
      <c r="O51" s="115" t="s">
        <v>1148</v>
      </c>
      <c r="P51" s="78"/>
    </row>
    <row r="52" spans="1:16" s="7" customFormat="1" ht="24.75" customHeight="1" outlineLevel="1" x14ac:dyDescent="0.25">
      <c r="A52" s="144">
        <v>5</v>
      </c>
      <c r="B52" s="111" t="s">
        <v>2676</v>
      </c>
      <c r="C52" s="112" t="s">
        <v>31</v>
      </c>
      <c r="D52" s="110" t="s">
        <v>2685</v>
      </c>
      <c r="E52" s="145">
        <v>40921</v>
      </c>
      <c r="F52" s="145">
        <v>41273</v>
      </c>
      <c r="G52" s="160">
        <f t="shared" si="3"/>
        <v>11.733333333333333</v>
      </c>
      <c r="H52" s="119" t="s">
        <v>2680</v>
      </c>
      <c r="I52" s="113" t="s">
        <v>711</v>
      </c>
      <c r="J52" s="113" t="s">
        <v>728</v>
      </c>
      <c r="K52" s="116">
        <v>1374713654</v>
      </c>
      <c r="L52" s="115" t="s">
        <v>1148</v>
      </c>
      <c r="M52" s="117"/>
      <c r="N52" s="115" t="s">
        <v>27</v>
      </c>
      <c r="O52" s="115" t="s">
        <v>1148</v>
      </c>
      <c r="P52" s="79"/>
    </row>
    <row r="53" spans="1:16" s="7" customFormat="1" ht="24.75" customHeight="1" outlineLevel="1" x14ac:dyDescent="0.25">
      <c r="A53" s="144">
        <v>6</v>
      </c>
      <c r="B53" s="111" t="s">
        <v>2676</v>
      </c>
      <c r="C53" s="112" t="s">
        <v>31</v>
      </c>
      <c r="D53" s="110" t="s">
        <v>2686</v>
      </c>
      <c r="E53" s="145">
        <v>40921</v>
      </c>
      <c r="F53" s="145">
        <v>41273</v>
      </c>
      <c r="G53" s="160">
        <f t="shared" si="3"/>
        <v>11.733333333333333</v>
      </c>
      <c r="H53" s="119" t="s">
        <v>2680</v>
      </c>
      <c r="I53" s="113" t="s">
        <v>711</v>
      </c>
      <c r="J53" s="113" t="s">
        <v>719</v>
      </c>
      <c r="K53" s="116">
        <v>359424016</v>
      </c>
      <c r="L53" s="115" t="s">
        <v>1148</v>
      </c>
      <c r="M53" s="117"/>
      <c r="N53" s="115" t="s">
        <v>27</v>
      </c>
      <c r="O53" s="115" t="s">
        <v>1148</v>
      </c>
      <c r="P53" s="79"/>
    </row>
    <row r="54" spans="1:16" s="7" customFormat="1" ht="24.75" customHeight="1" outlineLevel="1" x14ac:dyDescent="0.25">
      <c r="A54" s="144">
        <v>7</v>
      </c>
      <c r="B54" s="111" t="s">
        <v>2676</v>
      </c>
      <c r="C54" s="112" t="s">
        <v>31</v>
      </c>
      <c r="D54" s="110" t="s">
        <v>2687</v>
      </c>
      <c r="E54" s="145">
        <v>41089</v>
      </c>
      <c r="F54" s="145">
        <v>41273</v>
      </c>
      <c r="G54" s="160">
        <f t="shared" si="3"/>
        <v>6.1333333333333337</v>
      </c>
      <c r="H54" s="114" t="s">
        <v>2688</v>
      </c>
      <c r="I54" s="113" t="s">
        <v>711</v>
      </c>
      <c r="J54" s="113" t="s">
        <v>397</v>
      </c>
      <c r="K54" s="118">
        <v>145566720</v>
      </c>
      <c r="L54" s="115" t="s">
        <v>1148</v>
      </c>
      <c r="M54" s="117"/>
      <c r="N54" s="115" t="s">
        <v>27</v>
      </c>
      <c r="O54" s="115" t="s">
        <v>1148</v>
      </c>
      <c r="P54" s="79"/>
    </row>
    <row r="55" spans="1:16" s="7" customFormat="1" ht="24.75" customHeight="1" outlineLevel="1" x14ac:dyDescent="0.25">
      <c r="A55" s="144">
        <v>8</v>
      </c>
      <c r="B55" s="111" t="s">
        <v>2676</v>
      </c>
      <c r="C55" s="112" t="s">
        <v>31</v>
      </c>
      <c r="D55" s="110" t="s">
        <v>2689</v>
      </c>
      <c r="E55" s="145">
        <v>41214</v>
      </c>
      <c r="F55" s="145">
        <v>41273</v>
      </c>
      <c r="G55" s="160">
        <f t="shared" si="3"/>
        <v>1.9666666666666666</v>
      </c>
      <c r="H55" s="114" t="s">
        <v>2690</v>
      </c>
      <c r="I55" s="113" t="s">
        <v>711</v>
      </c>
      <c r="J55" s="113" t="s">
        <v>728</v>
      </c>
      <c r="K55" s="118">
        <v>206867520</v>
      </c>
      <c r="L55" s="115" t="s">
        <v>1148</v>
      </c>
      <c r="M55" s="117"/>
      <c r="N55" s="115" t="s">
        <v>27</v>
      </c>
      <c r="O55" s="115" t="s">
        <v>1148</v>
      </c>
      <c r="P55" s="79"/>
    </row>
    <row r="56" spans="1:16" s="7" customFormat="1" ht="24.75" customHeight="1" outlineLevel="1" x14ac:dyDescent="0.25">
      <c r="A56" s="144">
        <v>9</v>
      </c>
      <c r="B56" s="111" t="s">
        <v>2676</v>
      </c>
      <c r="C56" s="112" t="s">
        <v>31</v>
      </c>
      <c r="D56" s="110" t="s">
        <v>2691</v>
      </c>
      <c r="E56" s="145">
        <v>41243</v>
      </c>
      <c r="F56" s="145">
        <v>41851</v>
      </c>
      <c r="G56" s="160">
        <f t="shared" si="3"/>
        <v>20.266666666666666</v>
      </c>
      <c r="H56" s="114" t="s">
        <v>2692</v>
      </c>
      <c r="I56" s="113" t="s">
        <v>711</v>
      </c>
      <c r="J56" s="113" t="s">
        <v>397</v>
      </c>
      <c r="K56" s="118">
        <v>2240408066</v>
      </c>
      <c r="L56" s="115" t="s">
        <v>1148</v>
      </c>
      <c r="M56" s="117"/>
      <c r="N56" s="115" t="s">
        <v>27</v>
      </c>
      <c r="O56" s="115" t="s">
        <v>1148</v>
      </c>
      <c r="P56" s="79"/>
    </row>
    <row r="57" spans="1:16" s="7" customFormat="1" ht="24.75" customHeight="1" outlineLevel="1" x14ac:dyDescent="0.25">
      <c r="A57" s="144">
        <v>10</v>
      </c>
      <c r="B57" s="64" t="s">
        <v>2676</v>
      </c>
      <c r="C57" s="65" t="s">
        <v>31</v>
      </c>
      <c r="D57" s="63" t="s">
        <v>2691</v>
      </c>
      <c r="E57" s="145">
        <v>41243</v>
      </c>
      <c r="F57" s="145">
        <v>41851</v>
      </c>
      <c r="G57" s="160">
        <f t="shared" si="3"/>
        <v>20.266666666666666</v>
      </c>
      <c r="H57" s="64" t="s">
        <v>2694</v>
      </c>
      <c r="I57" s="63" t="s">
        <v>711</v>
      </c>
      <c r="J57" s="63" t="s">
        <v>728</v>
      </c>
      <c r="K57" s="66">
        <v>2240408066</v>
      </c>
      <c r="L57" s="65" t="s">
        <v>1148</v>
      </c>
      <c r="M57" s="67"/>
      <c r="N57" s="65" t="s">
        <v>27</v>
      </c>
      <c r="O57" s="65" t="s">
        <v>1148</v>
      </c>
      <c r="P57" s="79"/>
    </row>
    <row r="58" spans="1:16" s="7" customFormat="1" ht="24.75" customHeight="1" outlineLevel="1" x14ac:dyDescent="0.25">
      <c r="A58" s="144">
        <v>11</v>
      </c>
      <c r="B58" s="64" t="s">
        <v>2676</v>
      </c>
      <c r="C58" s="65" t="s">
        <v>31</v>
      </c>
      <c r="D58" s="63" t="s">
        <v>2693</v>
      </c>
      <c r="E58" s="145">
        <v>41612</v>
      </c>
      <c r="F58" s="145">
        <v>41988</v>
      </c>
      <c r="G58" s="160">
        <f t="shared" si="3"/>
        <v>12.533333333333333</v>
      </c>
      <c r="H58" s="64" t="s">
        <v>2695</v>
      </c>
      <c r="I58" s="63" t="s">
        <v>711</v>
      </c>
      <c r="J58" s="63" t="s">
        <v>728</v>
      </c>
      <c r="K58" s="66">
        <v>813140484</v>
      </c>
      <c r="L58" s="65" t="s">
        <v>1148</v>
      </c>
      <c r="M58" s="67"/>
      <c r="N58" s="65" t="s">
        <v>27</v>
      </c>
      <c r="O58" s="65" t="s">
        <v>1148</v>
      </c>
      <c r="P58" s="79"/>
    </row>
    <row r="59" spans="1:16" s="7" customFormat="1" ht="24.75" customHeight="1" outlineLevel="1" x14ac:dyDescent="0.25">
      <c r="A59" s="144">
        <v>12</v>
      </c>
      <c r="B59" s="64" t="s">
        <v>2676</v>
      </c>
      <c r="C59" s="65" t="s">
        <v>31</v>
      </c>
      <c r="D59" s="63" t="s">
        <v>2682</v>
      </c>
      <c r="E59" s="145">
        <v>41661</v>
      </c>
      <c r="F59" s="145">
        <v>42034</v>
      </c>
      <c r="G59" s="160">
        <f t="shared" si="3"/>
        <v>12.433333333333334</v>
      </c>
      <c r="H59" s="64" t="s">
        <v>2696</v>
      </c>
      <c r="I59" s="63" t="s">
        <v>711</v>
      </c>
      <c r="J59" s="63" t="s">
        <v>719</v>
      </c>
      <c r="K59" s="66">
        <v>716890167</v>
      </c>
      <c r="L59" s="65" t="s">
        <v>1148</v>
      </c>
      <c r="M59" s="67"/>
      <c r="N59" s="65" t="s">
        <v>27</v>
      </c>
      <c r="O59" s="65" t="s">
        <v>1148</v>
      </c>
      <c r="P59" s="79"/>
    </row>
    <row r="60" spans="1:16" s="7" customFormat="1" ht="24.75" customHeight="1" outlineLevel="1" x14ac:dyDescent="0.25">
      <c r="A60" s="144">
        <v>13</v>
      </c>
      <c r="B60" s="64" t="s">
        <v>2676</v>
      </c>
      <c r="C60" s="65" t="s">
        <v>31</v>
      </c>
      <c r="D60" s="63" t="s">
        <v>2683</v>
      </c>
      <c r="E60" s="145">
        <v>41660</v>
      </c>
      <c r="F60" s="145">
        <v>42034</v>
      </c>
      <c r="G60" s="160">
        <f t="shared" si="3"/>
        <v>12.466666666666667</v>
      </c>
      <c r="H60" s="64" t="s">
        <v>2697</v>
      </c>
      <c r="I60" s="63" t="s">
        <v>711</v>
      </c>
      <c r="J60" s="63" t="s">
        <v>728</v>
      </c>
      <c r="K60" s="66">
        <v>2373156331</v>
      </c>
      <c r="L60" s="65" t="s">
        <v>1148</v>
      </c>
      <c r="M60" s="67"/>
      <c r="N60" s="65" t="s">
        <v>27</v>
      </c>
      <c r="O60" s="65" t="s">
        <v>26</v>
      </c>
      <c r="P60" s="79"/>
    </row>
    <row r="61" spans="1:16" s="7" customFormat="1" ht="24.75" customHeight="1" outlineLevel="1" x14ac:dyDescent="0.25">
      <c r="A61" s="144">
        <v>14</v>
      </c>
      <c r="B61" s="64" t="s">
        <v>2676</v>
      </c>
      <c r="C61" s="65" t="s">
        <v>31</v>
      </c>
      <c r="D61" s="63" t="s">
        <v>2698</v>
      </c>
      <c r="E61" s="145">
        <v>42003</v>
      </c>
      <c r="F61" s="145">
        <v>42369</v>
      </c>
      <c r="G61" s="160">
        <f t="shared" si="3"/>
        <v>12.2</v>
      </c>
      <c r="H61" s="64" t="s">
        <v>2699</v>
      </c>
      <c r="I61" s="63" t="s">
        <v>711</v>
      </c>
      <c r="J61" s="63" t="s">
        <v>732</v>
      </c>
      <c r="K61" s="66">
        <v>1073958697</v>
      </c>
      <c r="L61" s="65" t="s">
        <v>1148</v>
      </c>
      <c r="M61" s="67"/>
      <c r="N61" s="65" t="s">
        <v>27</v>
      </c>
      <c r="O61" s="65" t="s">
        <v>1148</v>
      </c>
      <c r="P61" s="79"/>
    </row>
    <row r="62" spans="1:16" s="7" customFormat="1" ht="24.75" customHeight="1" outlineLevel="1" x14ac:dyDescent="0.25">
      <c r="A62" s="144">
        <v>15</v>
      </c>
      <c r="B62" s="64" t="s">
        <v>2676</v>
      </c>
      <c r="C62" s="65" t="s">
        <v>31</v>
      </c>
      <c r="D62" s="63" t="s">
        <v>2700</v>
      </c>
      <c r="E62" s="145">
        <v>42003</v>
      </c>
      <c r="F62" s="145">
        <v>42369</v>
      </c>
      <c r="G62" s="160">
        <f t="shared" si="3"/>
        <v>12.2</v>
      </c>
      <c r="H62" s="64" t="s">
        <v>2701</v>
      </c>
      <c r="I62" s="63" t="s">
        <v>711</v>
      </c>
      <c r="J62" s="63" t="s">
        <v>728</v>
      </c>
      <c r="K62" s="66">
        <v>2813317030</v>
      </c>
      <c r="L62" s="65" t="s">
        <v>1148</v>
      </c>
      <c r="M62" s="67"/>
      <c r="N62" s="65" t="s">
        <v>27</v>
      </c>
      <c r="O62" s="65" t="s">
        <v>26</v>
      </c>
      <c r="P62" s="79"/>
    </row>
    <row r="63" spans="1:16" s="7" customFormat="1" ht="24.75" customHeight="1" outlineLevel="1" x14ac:dyDescent="0.25">
      <c r="A63" s="144">
        <v>16</v>
      </c>
      <c r="B63" s="64" t="s">
        <v>2676</v>
      </c>
      <c r="C63" s="65" t="s">
        <v>31</v>
      </c>
      <c r="D63" s="63" t="s">
        <v>2702</v>
      </c>
      <c r="E63" s="145">
        <v>42036</v>
      </c>
      <c r="F63" s="145">
        <v>42369</v>
      </c>
      <c r="G63" s="160">
        <f t="shared" si="3"/>
        <v>11.1</v>
      </c>
      <c r="H63" s="64" t="s">
        <v>2703</v>
      </c>
      <c r="I63" s="63" t="s">
        <v>711</v>
      </c>
      <c r="J63" s="63" t="s">
        <v>728</v>
      </c>
      <c r="K63" s="66">
        <v>2271281900</v>
      </c>
      <c r="L63" s="65" t="s">
        <v>1148</v>
      </c>
      <c r="M63" s="67"/>
      <c r="N63" s="65" t="s">
        <v>27</v>
      </c>
      <c r="O63" s="65" t="s">
        <v>1148</v>
      </c>
      <c r="P63" s="79"/>
    </row>
    <row r="64" spans="1:16" s="7" customFormat="1" ht="24.75" customHeight="1" outlineLevel="1" x14ac:dyDescent="0.25">
      <c r="A64" s="144">
        <v>17</v>
      </c>
      <c r="B64" s="64" t="s">
        <v>2676</v>
      </c>
      <c r="C64" s="65" t="s">
        <v>31</v>
      </c>
      <c r="D64" s="63" t="s">
        <v>2702</v>
      </c>
      <c r="E64" s="145">
        <v>42036</v>
      </c>
      <c r="F64" s="145">
        <v>42369</v>
      </c>
      <c r="G64" s="160">
        <f t="shared" si="3"/>
        <v>11.1</v>
      </c>
      <c r="H64" s="64" t="s">
        <v>2703</v>
      </c>
      <c r="I64" s="63" t="s">
        <v>711</v>
      </c>
      <c r="J64" s="63" t="s">
        <v>397</v>
      </c>
      <c r="K64" s="66">
        <v>2271281900</v>
      </c>
      <c r="L64" s="65" t="s">
        <v>1148</v>
      </c>
      <c r="M64" s="67"/>
      <c r="N64" s="65" t="s">
        <v>27</v>
      </c>
      <c r="O64" s="65" t="s">
        <v>1148</v>
      </c>
      <c r="P64" s="79"/>
    </row>
    <row r="65" spans="1:16" s="7" customFormat="1" ht="24.75" customHeight="1" outlineLevel="1" x14ac:dyDescent="0.25">
      <c r="A65" s="144">
        <v>18</v>
      </c>
      <c r="B65" s="64" t="s">
        <v>2676</v>
      </c>
      <c r="C65" s="65" t="s">
        <v>31</v>
      </c>
      <c r="D65" s="63" t="s">
        <v>2704</v>
      </c>
      <c r="E65" s="145">
        <v>42720</v>
      </c>
      <c r="F65" s="145">
        <v>43084</v>
      </c>
      <c r="G65" s="160">
        <f t="shared" si="3"/>
        <v>12.133333333333333</v>
      </c>
      <c r="H65" s="64" t="s">
        <v>2705</v>
      </c>
      <c r="I65" s="63" t="s">
        <v>711</v>
      </c>
      <c r="J65" s="63" t="s">
        <v>726</v>
      </c>
      <c r="K65" s="66">
        <v>2751689179</v>
      </c>
      <c r="L65" s="65" t="s">
        <v>1148</v>
      </c>
      <c r="M65" s="67"/>
      <c r="N65" s="65" t="s">
        <v>27</v>
      </c>
      <c r="O65" s="65" t="s">
        <v>26</v>
      </c>
      <c r="P65" s="79"/>
    </row>
    <row r="66" spans="1:16" s="7" customFormat="1" ht="24.75" customHeight="1" outlineLevel="1" x14ac:dyDescent="0.25">
      <c r="A66" s="144">
        <v>19</v>
      </c>
      <c r="B66" s="64" t="s">
        <v>2676</v>
      </c>
      <c r="C66" s="65" t="s">
        <v>31</v>
      </c>
      <c r="D66" s="63" t="s">
        <v>2704</v>
      </c>
      <c r="E66" s="145">
        <v>42720</v>
      </c>
      <c r="F66" s="145">
        <v>43084</v>
      </c>
      <c r="G66" s="160">
        <f t="shared" si="3"/>
        <v>12.133333333333333</v>
      </c>
      <c r="H66" s="64" t="s">
        <v>2706</v>
      </c>
      <c r="I66" s="63" t="s">
        <v>711</v>
      </c>
      <c r="J66" s="63" t="s">
        <v>397</v>
      </c>
      <c r="K66" s="66">
        <v>2751689179</v>
      </c>
      <c r="L66" s="65" t="s">
        <v>1148</v>
      </c>
      <c r="M66" s="67"/>
      <c r="N66" s="65" t="s">
        <v>27</v>
      </c>
      <c r="O66" s="65" t="s">
        <v>26</v>
      </c>
      <c r="P66" s="79"/>
    </row>
    <row r="67" spans="1:16" s="7" customFormat="1" ht="24.75" customHeight="1" outlineLevel="1" x14ac:dyDescent="0.25">
      <c r="A67" s="144">
        <v>20</v>
      </c>
      <c r="B67" s="64" t="s">
        <v>2676</v>
      </c>
      <c r="C67" s="65" t="s">
        <v>31</v>
      </c>
      <c r="D67" s="63" t="s">
        <v>2704</v>
      </c>
      <c r="E67" s="145">
        <v>42720</v>
      </c>
      <c r="F67" s="145">
        <v>43084</v>
      </c>
      <c r="G67" s="160">
        <f t="shared" si="3"/>
        <v>12.133333333333333</v>
      </c>
      <c r="H67" s="64" t="s">
        <v>2707</v>
      </c>
      <c r="I67" s="63" t="s">
        <v>711</v>
      </c>
      <c r="J67" s="63" t="s">
        <v>717</v>
      </c>
      <c r="K67" s="66">
        <v>2751689179</v>
      </c>
      <c r="L67" s="65" t="s">
        <v>1148</v>
      </c>
      <c r="M67" s="67"/>
      <c r="N67" s="65" t="s">
        <v>27</v>
      </c>
      <c r="O67" s="65" t="s">
        <v>26</v>
      </c>
      <c r="P67" s="79"/>
    </row>
    <row r="68" spans="1:16" s="7" customFormat="1" ht="24.75" customHeight="1" outlineLevel="1" x14ac:dyDescent="0.25">
      <c r="A68" s="144">
        <v>21</v>
      </c>
      <c r="B68" s="64" t="s">
        <v>2676</v>
      </c>
      <c r="C68" s="65" t="s">
        <v>31</v>
      </c>
      <c r="D68" s="63" t="s">
        <v>2708</v>
      </c>
      <c r="E68" s="145">
        <v>43405</v>
      </c>
      <c r="F68" s="145">
        <v>43434</v>
      </c>
      <c r="G68" s="160">
        <f t="shared" si="3"/>
        <v>0.96666666666666667</v>
      </c>
      <c r="H68" s="64" t="s">
        <v>2709</v>
      </c>
      <c r="I68" s="63" t="s">
        <v>711</v>
      </c>
      <c r="J68" s="63" t="s">
        <v>397</v>
      </c>
      <c r="K68" s="66">
        <v>267075576</v>
      </c>
      <c r="L68" s="65" t="s">
        <v>1148</v>
      </c>
      <c r="M68" s="67"/>
      <c r="N68" s="65" t="s">
        <v>27</v>
      </c>
      <c r="O68" s="65" t="s">
        <v>26</v>
      </c>
      <c r="P68" s="79"/>
    </row>
    <row r="69" spans="1:16" s="7" customFormat="1" ht="24.75" customHeight="1" outlineLevel="1" x14ac:dyDescent="0.25">
      <c r="A69" s="144">
        <v>22</v>
      </c>
      <c r="B69" s="64" t="s">
        <v>2676</v>
      </c>
      <c r="C69" s="65" t="s">
        <v>31</v>
      </c>
      <c r="D69" s="63" t="s">
        <v>2708</v>
      </c>
      <c r="E69" s="145">
        <v>43405</v>
      </c>
      <c r="F69" s="145">
        <v>43434</v>
      </c>
      <c r="G69" s="160">
        <f t="shared" si="3"/>
        <v>0.96666666666666667</v>
      </c>
      <c r="H69" s="64" t="s">
        <v>2710</v>
      </c>
      <c r="I69" s="63" t="s">
        <v>711</v>
      </c>
      <c r="J69" s="63" t="s">
        <v>717</v>
      </c>
      <c r="K69" s="66">
        <v>267075576</v>
      </c>
      <c r="L69" s="65" t="s">
        <v>1148</v>
      </c>
      <c r="M69" s="67"/>
      <c r="N69" s="65" t="s">
        <v>27</v>
      </c>
      <c r="O69" s="65" t="s">
        <v>26</v>
      </c>
      <c r="P69" s="79"/>
    </row>
    <row r="70" spans="1:16" s="7" customFormat="1" ht="24.75" customHeight="1" outlineLevel="1" x14ac:dyDescent="0.25">
      <c r="A70" s="144">
        <v>23</v>
      </c>
      <c r="B70" s="64" t="s">
        <v>2676</v>
      </c>
      <c r="C70" s="65" t="s">
        <v>31</v>
      </c>
      <c r="D70" s="63" t="s">
        <v>2708</v>
      </c>
      <c r="E70" s="145">
        <v>43405</v>
      </c>
      <c r="F70" s="145">
        <v>43434</v>
      </c>
      <c r="G70" s="160">
        <f t="shared" si="3"/>
        <v>0.96666666666666667</v>
      </c>
      <c r="H70" s="64" t="s">
        <v>2711</v>
      </c>
      <c r="I70" s="63" t="s">
        <v>711</v>
      </c>
      <c r="J70" s="63" t="s">
        <v>726</v>
      </c>
      <c r="K70" s="66">
        <v>267075576</v>
      </c>
      <c r="L70" s="65" t="s">
        <v>1148</v>
      </c>
      <c r="M70" s="67"/>
      <c r="N70" s="65" t="s">
        <v>27</v>
      </c>
      <c r="O70" s="65" t="s">
        <v>26</v>
      </c>
      <c r="P70" s="79"/>
    </row>
    <row r="71" spans="1:16" s="7" customFormat="1" ht="24.75" customHeight="1" outlineLevel="1" x14ac:dyDescent="0.25">
      <c r="A71" s="144">
        <v>24</v>
      </c>
      <c r="B71" s="64" t="s">
        <v>2676</v>
      </c>
      <c r="C71" s="65" t="s">
        <v>31</v>
      </c>
      <c r="D71" s="63" t="s">
        <v>2712</v>
      </c>
      <c r="E71" s="145">
        <v>42399</v>
      </c>
      <c r="F71" s="145">
        <v>42674</v>
      </c>
      <c r="G71" s="160">
        <f t="shared" si="3"/>
        <v>9.1666666666666661</v>
      </c>
      <c r="H71" s="64" t="s">
        <v>2713</v>
      </c>
      <c r="I71" s="63" t="s">
        <v>711</v>
      </c>
      <c r="J71" s="63" t="s">
        <v>729</v>
      </c>
      <c r="K71" s="66">
        <v>4619377394</v>
      </c>
      <c r="L71" s="65" t="s">
        <v>1148</v>
      </c>
      <c r="M71" s="67"/>
      <c r="N71" s="65" t="s">
        <v>27</v>
      </c>
      <c r="O71" s="65" t="s">
        <v>1148</v>
      </c>
      <c r="P71" s="79"/>
    </row>
    <row r="72" spans="1:16" s="7" customFormat="1" ht="24.75" customHeight="1" outlineLevel="1" x14ac:dyDescent="0.25">
      <c r="A72" s="144">
        <v>25</v>
      </c>
      <c r="B72" s="64" t="s">
        <v>2676</v>
      </c>
      <c r="C72" s="65" t="s">
        <v>31</v>
      </c>
      <c r="D72" s="63" t="s">
        <v>2714</v>
      </c>
      <c r="E72" s="145">
        <v>43085</v>
      </c>
      <c r="F72" s="145">
        <v>43404</v>
      </c>
      <c r="G72" s="160">
        <f t="shared" si="3"/>
        <v>10.633333333333333</v>
      </c>
      <c r="H72" s="64" t="s">
        <v>2711</v>
      </c>
      <c r="I72" s="63" t="s">
        <v>711</v>
      </c>
      <c r="J72" s="63" t="s">
        <v>397</v>
      </c>
      <c r="K72" s="66">
        <v>2371997960</v>
      </c>
      <c r="L72" s="65" t="s">
        <v>1148</v>
      </c>
      <c r="M72" s="67"/>
      <c r="N72" s="65" t="s">
        <v>27</v>
      </c>
      <c r="O72" s="65" t="s">
        <v>1148</v>
      </c>
      <c r="P72" s="79"/>
    </row>
    <row r="73" spans="1:16" s="7" customFormat="1" ht="24.75" customHeight="1" outlineLevel="1" x14ac:dyDescent="0.25">
      <c r="A73" s="144">
        <v>26</v>
      </c>
      <c r="B73" s="64" t="s">
        <v>2676</v>
      </c>
      <c r="C73" s="65" t="s">
        <v>31</v>
      </c>
      <c r="D73" s="63" t="s">
        <v>2714</v>
      </c>
      <c r="E73" s="145">
        <v>43085</v>
      </c>
      <c r="F73" s="145">
        <v>43404</v>
      </c>
      <c r="G73" s="160">
        <f t="shared" si="3"/>
        <v>10.633333333333333</v>
      </c>
      <c r="H73" s="64" t="s">
        <v>2711</v>
      </c>
      <c r="I73" s="63" t="s">
        <v>711</v>
      </c>
      <c r="J73" s="63" t="s">
        <v>717</v>
      </c>
      <c r="K73" s="66">
        <v>2371997960</v>
      </c>
      <c r="L73" s="65" t="s">
        <v>1148</v>
      </c>
      <c r="M73" s="67"/>
      <c r="N73" s="65" t="s">
        <v>27</v>
      </c>
      <c r="O73" s="65" t="s">
        <v>1148</v>
      </c>
      <c r="P73" s="79"/>
    </row>
    <row r="74" spans="1:16" s="7" customFormat="1" ht="24.75" customHeight="1" outlineLevel="1" x14ac:dyDescent="0.25">
      <c r="A74" s="144">
        <v>27</v>
      </c>
      <c r="B74" s="64" t="s">
        <v>2676</v>
      </c>
      <c r="C74" s="65" t="s">
        <v>31</v>
      </c>
      <c r="D74" s="63" t="s">
        <v>2714</v>
      </c>
      <c r="E74" s="145">
        <v>43085</v>
      </c>
      <c r="F74" s="145">
        <v>43404</v>
      </c>
      <c r="G74" s="160">
        <f t="shared" si="3"/>
        <v>10.633333333333333</v>
      </c>
      <c r="H74" s="64" t="s">
        <v>2711</v>
      </c>
      <c r="I74" s="63" t="s">
        <v>711</v>
      </c>
      <c r="J74" s="63" t="s">
        <v>726</v>
      </c>
      <c r="K74" s="66">
        <v>2371997960</v>
      </c>
      <c r="L74" s="65" t="s">
        <v>1148</v>
      </c>
      <c r="M74" s="67"/>
      <c r="N74" s="65" t="s">
        <v>27</v>
      </c>
      <c r="O74" s="65" t="s">
        <v>1148</v>
      </c>
      <c r="P74" s="79"/>
    </row>
    <row r="75" spans="1:16" s="7" customFormat="1" ht="24.75" customHeight="1" outlineLevel="1" x14ac:dyDescent="0.25">
      <c r="A75" s="144">
        <v>28</v>
      </c>
      <c r="B75" s="64" t="s">
        <v>2676</v>
      </c>
      <c r="C75" s="65" t="s">
        <v>31</v>
      </c>
      <c r="D75" s="63" t="s">
        <v>2718</v>
      </c>
      <c r="E75" s="145">
        <v>43085</v>
      </c>
      <c r="F75" s="145">
        <v>43404</v>
      </c>
      <c r="G75" s="160">
        <f t="shared" si="3"/>
        <v>10.633333333333333</v>
      </c>
      <c r="H75" s="64" t="s">
        <v>2719</v>
      </c>
      <c r="I75" s="63" t="s">
        <v>711</v>
      </c>
      <c r="J75" s="63" t="s">
        <v>397</v>
      </c>
      <c r="K75" s="66">
        <v>1170574443</v>
      </c>
      <c r="L75" s="65" t="s">
        <v>1148</v>
      </c>
      <c r="M75" s="67"/>
      <c r="N75" s="65" t="s">
        <v>27</v>
      </c>
      <c r="O75" s="65" t="s">
        <v>26</v>
      </c>
      <c r="P75" s="79"/>
    </row>
    <row r="76" spans="1:16" s="7" customFormat="1" ht="24.75" customHeight="1" outlineLevel="1" x14ac:dyDescent="0.25">
      <c r="A76" s="144">
        <v>29</v>
      </c>
      <c r="B76" s="64" t="s">
        <v>2676</v>
      </c>
      <c r="C76" s="65" t="s">
        <v>31</v>
      </c>
      <c r="D76" s="63" t="s">
        <v>2718</v>
      </c>
      <c r="E76" s="145">
        <v>43085</v>
      </c>
      <c r="F76" s="145">
        <v>43404</v>
      </c>
      <c r="G76" s="160">
        <f t="shared" si="3"/>
        <v>10.633333333333333</v>
      </c>
      <c r="H76" s="64" t="s">
        <v>2720</v>
      </c>
      <c r="I76" s="63" t="s">
        <v>711</v>
      </c>
      <c r="J76" s="63" t="s">
        <v>726</v>
      </c>
      <c r="K76" s="66">
        <v>1170574443</v>
      </c>
      <c r="L76" s="65" t="s">
        <v>1148</v>
      </c>
      <c r="M76" s="67"/>
      <c r="N76" s="65" t="s">
        <v>27</v>
      </c>
      <c r="O76" s="65" t="s">
        <v>26</v>
      </c>
      <c r="P76" s="79"/>
    </row>
    <row r="77" spans="1:16" s="7" customFormat="1" ht="24.75" customHeight="1" outlineLevel="1" x14ac:dyDescent="0.25">
      <c r="A77" s="144">
        <v>30</v>
      </c>
      <c r="B77" s="64" t="s">
        <v>2676</v>
      </c>
      <c r="C77" s="65" t="s">
        <v>31</v>
      </c>
      <c r="D77" s="63" t="s">
        <v>2718</v>
      </c>
      <c r="E77" s="145">
        <v>43085</v>
      </c>
      <c r="F77" s="145">
        <v>43404</v>
      </c>
      <c r="G77" s="160">
        <f t="shared" si="3"/>
        <v>10.633333333333333</v>
      </c>
      <c r="H77" s="64" t="s">
        <v>2711</v>
      </c>
      <c r="I77" s="63" t="s">
        <v>711</v>
      </c>
      <c r="J77" s="63" t="s">
        <v>717</v>
      </c>
      <c r="K77" s="66">
        <v>1170574443</v>
      </c>
      <c r="L77" s="65" t="s">
        <v>1148</v>
      </c>
      <c r="M77" s="67"/>
      <c r="N77" s="65" t="s">
        <v>27</v>
      </c>
      <c r="O77" s="65" t="s">
        <v>26</v>
      </c>
      <c r="P77" s="79"/>
    </row>
    <row r="78" spans="1:16" s="7" customFormat="1" ht="24.75" customHeight="1" outlineLevel="1" x14ac:dyDescent="0.25">
      <c r="A78" s="144">
        <v>31</v>
      </c>
      <c r="B78" s="64" t="s">
        <v>2676</v>
      </c>
      <c r="C78" s="65" t="s">
        <v>31</v>
      </c>
      <c r="D78" s="63" t="s">
        <v>2715</v>
      </c>
      <c r="E78" s="145">
        <v>43313</v>
      </c>
      <c r="F78" s="145">
        <v>43449</v>
      </c>
      <c r="G78" s="160">
        <f t="shared" si="3"/>
        <v>4.5333333333333332</v>
      </c>
      <c r="H78" s="64" t="s">
        <v>2721</v>
      </c>
      <c r="I78" s="63" t="s">
        <v>711</v>
      </c>
      <c r="J78" s="63" t="s">
        <v>397</v>
      </c>
      <c r="K78" s="66">
        <v>1162688162</v>
      </c>
      <c r="L78" s="65" t="s">
        <v>1148</v>
      </c>
      <c r="M78" s="67"/>
      <c r="N78" s="65" t="s">
        <v>27</v>
      </c>
      <c r="O78" s="65" t="s">
        <v>1148</v>
      </c>
      <c r="P78" s="79"/>
    </row>
    <row r="79" spans="1:16" s="7" customFormat="1" ht="24.75" customHeight="1" outlineLevel="1" x14ac:dyDescent="0.25">
      <c r="A79" s="144">
        <v>32</v>
      </c>
      <c r="B79" s="64" t="s">
        <v>2676</v>
      </c>
      <c r="C79" s="65" t="s">
        <v>31</v>
      </c>
      <c r="D79" s="63" t="s">
        <v>2715</v>
      </c>
      <c r="E79" s="145">
        <v>43313</v>
      </c>
      <c r="F79" s="145">
        <v>43449</v>
      </c>
      <c r="G79" s="160">
        <f t="shared" si="3"/>
        <v>4.5333333333333332</v>
      </c>
      <c r="H79" s="64" t="s">
        <v>2722</v>
      </c>
      <c r="I79" s="63" t="s">
        <v>711</v>
      </c>
      <c r="J79" s="63" t="s">
        <v>717</v>
      </c>
      <c r="K79" s="66">
        <v>1162688162</v>
      </c>
      <c r="L79" s="65" t="s">
        <v>1148</v>
      </c>
      <c r="M79" s="67"/>
      <c r="N79" s="65" t="s">
        <v>27</v>
      </c>
      <c r="O79" s="65" t="s">
        <v>1148</v>
      </c>
      <c r="P79" s="79"/>
    </row>
    <row r="80" spans="1:16" s="7" customFormat="1" ht="24.75" customHeight="1" outlineLevel="1" x14ac:dyDescent="0.25">
      <c r="A80" s="144">
        <v>33</v>
      </c>
      <c r="B80" s="64" t="s">
        <v>2676</v>
      </c>
      <c r="C80" s="65" t="s">
        <v>31</v>
      </c>
      <c r="D80" s="63" t="s">
        <v>2715</v>
      </c>
      <c r="E80" s="145">
        <v>43313</v>
      </c>
      <c r="F80" s="145">
        <v>43449</v>
      </c>
      <c r="G80" s="160">
        <f t="shared" si="3"/>
        <v>4.5333333333333332</v>
      </c>
      <c r="H80" s="64" t="s">
        <v>2722</v>
      </c>
      <c r="I80" s="63" t="s">
        <v>711</v>
      </c>
      <c r="J80" s="63" t="s">
        <v>726</v>
      </c>
      <c r="K80" s="66">
        <v>1162688162</v>
      </c>
      <c r="L80" s="65" t="s">
        <v>1148</v>
      </c>
      <c r="M80" s="67"/>
      <c r="N80" s="65" t="s">
        <v>27</v>
      </c>
      <c r="O80" s="65" t="s">
        <v>1148</v>
      </c>
      <c r="P80" s="79"/>
    </row>
    <row r="81" spans="1:16" s="7" customFormat="1" ht="24.75" customHeight="1" outlineLevel="1" x14ac:dyDescent="0.25">
      <c r="A81" s="144">
        <v>34</v>
      </c>
      <c r="B81" s="64" t="s">
        <v>2676</v>
      </c>
      <c r="C81" s="65" t="s">
        <v>31</v>
      </c>
      <c r="D81" s="63" t="s">
        <v>2708</v>
      </c>
      <c r="E81" s="145">
        <v>43405</v>
      </c>
      <c r="F81" s="145">
        <v>43434</v>
      </c>
      <c r="G81" s="160">
        <f t="shared" si="3"/>
        <v>0.96666666666666667</v>
      </c>
      <c r="H81" s="64" t="s">
        <v>2711</v>
      </c>
      <c r="I81" s="63" t="s">
        <v>711</v>
      </c>
      <c r="J81" s="63" t="s">
        <v>397</v>
      </c>
      <c r="K81" s="66">
        <v>267075576</v>
      </c>
      <c r="L81" s="65" t="s">
        <v>1148</v>
      </c>
      <c r="M81" s="67"/>
      <c r="N81" s="65" t="s">
        <v>27</v>
      </c>
      <c r="O81" s="65" t="s">
        <v>26</v>
      </c>
      <c r="P81" s="79"/>
    </row>
    <row r="82" spans="1:16" s="7" customFormat="1" ht="24.75" customHeight="1" outlineLevel="1" x14ac:dyDescent="0.25">
      <c r="A82" s="144">
        <v>35</v>
      </c>
      <c r="B82" s="64" t="s">
        <v>2676</v>
      </c>
      <c r="C82" s="65" t="s">
        <v>31</v>
      </c>
      <c r="D82" s="63" t="s">
        <v>2708</v>
      </c>
      <c r="E82" s="145">
        <v>43405</v>
      </c>
      <c r="F82" s="145">
        <v>43434</v>
      </c>
      <c r="G82" s="160">
        <f t="shared" si="3"/>
        <v>0.96666666666666667</v>
      </c>
      <c r="H82" s="64" t="s">
        <v>2711</v>
      </c>
      <c r="I82" s="63" t="s">
        <v>711</v>
      </c>
      <c r="J82" s="63" t="s">
        <v>717</v>
      </c>
      <c r="K82" s="66">
        <v>267075576</v>
      </c>
      <c r="L82" s="65" t="s">
        <v>1148</v>
      </c>
      <c r="M82" s="67"/>
      <c r="N82" s="65" t="s">
        <v>27</v>
      </c>
      <c r="O82" s="65" t="s">
        <v>26</v>
      </c>
      <c r="P82" s="79"/>
    </row>
    <row r="83" spans="1:16" s="7" customFormat="1" ht="24.75" customHeight="1" outlineLevel="1" x14ac:dyDescent="0.25">
      <c r="A83" s="144">
        <v>36</v>
      </c>
      <c r="B83" s="64" t="s">
        <v>2676</v>
      </c>
      <c r="C83" s="65" t="s">
        <v>31</v>
      </c>
      <c r="D83" s="63" t="s">
        <v>2708</v>
      </c>
      <c r="E83" s="145">
        <v>43405</v>
      </c>
      <c r="F83" s="145">
        <v>43434</v>
      </c>
      <c r="G83" s="160">
        <f t="shared" si="3"/>
        <v>0.96666666666666667</v>
      </c>
      <c r="H83" s="64" t="s">
        <v>2723</v>
      </c>
      <c r="I83" s="63" t="s">
        <v>711</v>
      </c>
      <c r="J83" s="63" t="s">
        <v>726</v>
      </c>
      <c r="K83" s="66">
        <v>267075576</v>
      </c>
      <c r="L83" s="65" t="s">
        <v>1148</v>
      </c>
      <c r="M83" s="67"/>
      <c r="N83" s="65" t="s">
        <v>27</v>
      </c>
      <c r="O83" s="65" t="s">
        <v>26</v>
      </c>
      <c r="P83" s="79"/>
    </row>
    <row r="84" spans="1:16" s="7" customFormat="1" ht="24.75" customHeight="1" outlineLevel="1" x14ac:dyDescent="0.25">
      <c r="A84" s="144">
        <v>37</v>
      </c>
      <c r="B84" s="64" t="s">
        <v>2676</v>
      </c>
      <c r="C84" s="65" t="s">
        <v>31</v>
      </c>
      <c r="D84" s="63" t="s">
        <v>2716</v>
      </c>
      <c r="E84" s="145">
        <v>43313</v>
      </c>
      <c r="F84" s="145">
        <v>43404</v>
      </c>
      <c r="G84" s="160">
        <f t="shared" si="3"/>
        <v>3.0333333333333332</v>
      </c>
      <c r="H84" s="64" t="s">
        <v>2724</v>
      </c>
      <c r="I84" s="63" t="s">
        <v>711</v>
      </c>
      <c r="J84" s="63" t="s">
        <v>713</v>
      </c>
      <c r="K84" s="66">
        <v>290088722</v>
      </c>
      <c r="L84" s="65" t="s">
        <v>1148</v>
      </c>
      <c r="M84" s="67"/>
      <c r="N84" s="65" t="s">
        <v>27</v>
      </c>
      <c r="O84" s="65" t="s">
        <v>1148</v>
      </c>
      <c r="P84" s="79"/>
    </row>
    <row r="85" spans="1:16" s="7" customFormat="1" ht="24.75" customHeight="1" outlineLevel="1" x14ac:dyDescent="0.25">
      <c r="A85" s="144">
        <v>38</v>
      </c>
      <c r="B85" s="64" t="s">
        <v>2676</v>
      </c>
      <c r="C85" s="65" t="s">
        <v>31</v>
      </c>
      <c r="D85" s="63" t="s">
        <v>2717</v>
      </c>
      <c r="E85" s="145">
        <v>43405</v>
      </c>
      <c r="F85" s="145">
        <v>43448</v>
      </c>
      <c r="G85" s="160">
        <f t="shared" si="3"/>
        <v>1.4333333333333333</v>
      </c>
      <c r="H85" s="64" t="s">
        <v>2725</v>
      </c>
      <c r="I85" s="63" t="s">
        <v>711</v>
      </c>
      <c r="J85" s="63" t="s">
        <v>713</v>
      </c>
      <c r="K85" s="66">
        <v>100018038</v>
      </c>
      <c r="L85" s="65" t="s">
        <v>1148</v>
      </c>
      <c r="M85" s="67"/>
      <c r="N85" s="65" t="s">
        <v>27</v>
      </c>
      <c r="O85" s="65" t="s">
        <v>1148</v>
      </c>
      <c r="P85" s="79"/>
    </row>
    <row r="86" spans="1:16" s="7" customFormat="1" ht="24.75" customHeight="1" outlineLevel="1" x14ac:dyDescent="0.25">
      <c r="A86" s="144">
        <v>39</v>
      </c>
      <c r="B86" s="64" t="s">
        <v>2676</v>
      </c>
      <c r="C86" s="65" t="s">
        <v>31</v>
      </c>
      <c r="D86" s="63" t="s">
        <v>2698</v>
      </c>
      <c r="E86" s="145">
        <v>43451</v>
      </c>
      <c r="F86" s="145">
        <v>43920</v>
      </c>
      <c r="G86" s="160">
        <f t="shared" si="3"/>
        <v>15.633333333333333</v>
      </c>
      <c r="H86" s="64" t="s">
        <v>2726</v>
      </c>
      <c r="I86" s="63" t="s">
        <v>711</v>
      </c>
      <c r="J86" s="63" t="s">
        <v>397</v>
      </c>
      <c r="K86" s="66">
        <v>3687891140</v>
      </c>
      <c r="L86" s="65" t="s">
        <v>1148</v>
      </c>
      <c r="M86" s="67"/>
      <c r="N86" s="65" t="s">
        <v>27</v>
      </c>
      <c r="O86" s="65" t="s">
        <v>1148</v>
      </c>
      <c r="P86" s="79"/>
    </row>
    <row r="87" spans="1:16" s="7" customFormat="1" ht="24.75" customHeight="1" outlineLevel="1" x14ac:dyDescent="0.25">
      <c r="A87" s="144">
        <v>40</v>
      </c>
      <c r="B87" s="64" t="s">
        <v>2676</v>
      </c>
      <c r="C87" s="65" t="s">
        <v>31</v>
      </c>
      <c r="D87" s="63" t="s">
        <v>2698</v>
      </c>
      <c r="E87" s="145">
        <v>43451</v>
      </c>
      <c r="F87" s="145">
        <v>43920</v>
      </c>
      <c r="G87" s="160">
        <f t="shared" si="3"/>
        <v>15.633333333333333</v>
      </c>
      <c r="H87" s="64" t="s">
        <v>2727</v>
      </c>
      <c r="I87" s="63" t="s">
        <v>711</v>
      </c>
      <c r="J87" s="63" t="s">
        <v>717</v>
      </c>
      <c r="K87" s="66">
        <v>3687891140</v>
      </c>
      <c r="L87" s="65" t="s">
        <v>1148</v>
      </c>
      <c r="M87" s="67"/>
      <c r="N87" s="65" t="s">
        <v>27</v>
      </c>
      <c r="O87" s="65" t="s">
        <v>1148</v>
      </c>
      <c r="P87" s="79"/>
    </row>
    <row r="88" spans="1:16" s="7" customFormat="1" ht="24.75" customHeight="1" outlineLevel="1" x14ac:dyDescent="0.25">
      <c r="A88" s="144">
        <v>41</v>
      </c>
      <c r="B88" s="64" t="s">
        <v>2676</v>
      </c>
      <c r="C88" s="65" t="s">
        <v>31</v>
      </c>
      <c r="D88" s="63" t="s">
        <v>2698</v>
      </c>
      <c r="E88" s="145">
        <v>43451</v>
      </c>
      <c r="F88" s="145">
        <v>43920</v>
      </c>
      <c r="G88" s="160">
        <f t="shared" si="3"/>
        <v>15.633333333333333</v>
      </c>
      <c r="H88" s="64" t="s">
        <v>2727</v>
      </c>
      <c r="I88" s="63" t="s">
        <v>711</v>
      </c>
      <c r="J88" s="63" t="s">
        <v>726</v>
      </c>
      <c r="K88" s="66">
        <v>3687891140</v>
      </c>
      <c r="L88" s="65" t="s">
        <v>1148</v>
      </c>
      <c r="M88" s="67"/>
      <c r="N88" s="65" t="s">
        <v>27</v>
      </c>
      <c r="O88" s="65" t="s">
        <v>1148</v>
      </c>
      <c r="P88" s="79"/>
    </row>
    <row r="89" spans="1:16" s="7" customFormat="1" ht="24.75" customHeight="1" outlineLevel="1" x14ac:dyDescent="0.25">
      <c r="A89" s="144">
        <v>42</v>
      </c>
      <c r="B89" s="64" t="s">
        <v>2676</v>
      </c>
      <c r="C89" s="65" t="s">
        <v>31</v>
      </c>
      <c r="D89" s="63" t="s">
        <v>2740</v>
      </c>
      <c r="E89" s="145">
        <v>42401</v>
      </c>
      <c r="F89" s="145">
        <v>42582</v>
      </c>
      <c r="G89" s="160">
        <f t="shared" si="3"/>
        <v>6.0333333333333332</v>
      </c>
      <c r="H89" s="64" t="s">
        <v>2741</v>
      </c>
      <c r="I89" s="63" t="s">
        <v>711</v>
      </c>
      <c r="J89" s="63" t="s">
        <v>715</v>
      </c>
      <c r="K89" s="66">
        <v>2237793395</v>
      </c>
      <c r="L89" s="65" t="s">
        <v>1148</v>
      </c>
      <c r="M89" s="67"/>
      <c r="N89" s="65" t="s">
        <v>27</v>
      </c>
      <c r="O89" s="65" t="s">
        <v>1148</v>
      </c>
      <c r="P89" s="79"/>
    </row>
    <row r="90" spans="1:16" s="7" customFormat="1" ht="24.75" customHeight="1" outlineLevel="1" x14ac:dyDescent="0.25">
      <c r="A90" s="144">
        <v>43</v>
      </c>
      <c r="B90" s="64" t="s">
        <v>2676</v>
      </c>
      <c r="C90" s="65" t="s">
        <v>31</v>
      </c>
      <c r="D90" s="63" t="s">
        <v>2740</v>
      </c>
      <c r="E90" s="145">
        <v>42401</v>
      </c>
      <c r="F90" s="145">
        <v>42582</v>
      </c>
      <c r="G90" s="160">
        <f t="shared" si="3"/>
        <v>6.0333333333333332</v>
      </c>
      <c r="H90" s="64" t="s">
        <v>2741</v>
      </c>
      <c r="I90" s="63" t="s">
        <v>711</v>
      </c>
      <c r="J90" s="63" t="s">
        <v>714</v>
      </c>
      <c r="K90" s="66">
        <v>2237793395</v>
      </c>
      <c r="L90" s="65" t="s">
        <v>1148</v>
      </c>
      <c r="M90" s="67"/>
      <c r="N90" s="65" t="s">
        <v>27</v>
      </c>
      <c r="O90" s="65" t="s">
        <v>1148</v>
      </c>
      <c r="P90" s="79"/>
    </row>
    <row r="91" spans="1:16" s="7" customFormat="1" ht="24.75" customHeight="1" outlineLevel="1" x14ac:dyDescent="0.25">
      <c r="A91" s="143">
        <v>44</v>
      </c>
      <c r="B91" s="122" t="s">
        <v>2676</v>
      </c>
      <c r="C91" s="124" t="s">
        <v>31</v>
      </c>
      <c r="D91" s="121" t="s">
        <v>2740</v>
      </c>
      <c r="E91" s="145">
        <v>42401</v>
      </c>
      <c r="F91" s="145">
        <v>42582</v>
      </c>
      <c r="G91" s="160">
        <f t="shared" si="3"/>
        <v>6.0333333333333332</v>
      </c>
      <c r="H91" s="122" t="s">
        <v>2741</v>
      </c>
      <c r="I91" s="121" t="s">
        <v>711</v>
      </c>
      <c r="J91" s="121" t="s">
        <v>722</v>
      </c>
      <c r="K91" s="123">
        <v>2237793395</v>
      </c>
      <c r="L91" s="124" t="s">
        <v>1148</v>
      </c>
      <c r="M91" s="117"/>
      <c r="N91" s="124" t="s">
        <v>27</v>
      </c>
      <c r="O91" s="124" t="s">
        <v>1148</v>
      </c>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t="s">
        <v>2693</v>
      </c>
      <c r="E114" s="145">
        <v>43885</v>
      </c>
      <c r="F114" s="145">
        <v>44196</v>
      </c>
      <c r="G114" s="160">
        <f>IF(AND(E114&lt;&gt;"",F114&lt;&gt;""),((F114-E114)/30),"")</f>
        <v>10.366666666666667</v>
      </c>
      <c r="H114" s="122" t="s">
        <v>2735</v>
      </c>
      <c r="I114" s="121" t="s">
        <v>163</v>
      </c>
      <c r="J114" s="121" t="s">
        <v>123</v>
      </c>
      <c r="K114" s="123">
        <v>1843164918</v>
      </c>
      <c r="L114" s="100" t="e">
        <f>+IF(AND(K114&gt;0,O114="Ejecución"),(K114/877802)*Tabla28[[#This Row],[% participación]],IF(AND(K114&gt;0,O114&lt;&gt;"Ejecución"),"-",""))</f>
        <v>#VALUE!</v>
      </c>
      <c r="M114" s="124" t="s">
        <v>1148</v>
      </c>
      <c r="N114" s="173" t="str">
        <f>+IF(M118="No",1,IF(M118="Si","Ingrese %",""))</f>
        <v/>
      </c>
      <c r="O114" s="162" t="s">
        <v>1150</v>
      </c>
      <c r="P114" s="78"/>
    </row>
    <row r="115" spans="1:16" s="6" customFormat="1" ht="24.75" customHeight="1" x14ac:dyDescent="0.25">
      <c r="A115" s="143">
        <v>2</v>
      </c>
      <c r="B115" s="161" t="s">
        <v>2665</v>
      </c>
      <c r="C115" s="163" t="s">
        <v>31</v>
      </c>
      <c r="D115" s="63" t="s">
        <v>2734</v>
      </c>
      <c r="E115" s="145">
        <v>44176</v>
      </c>
      <c r="F115" s="145">
        <v>44773</v>
      </c>
      <c r="G115" s="160">
        <f t="shared" ref="G115:G116" si="4">IF(AND(E115&lt;&gt;"",F115&lt;&gt;""),((F115-E115)/30),"")</f>
        <v>19.899999999999999</v>
      </c>
      <c r="H115" s="64" t="s">
        <v>2736</v>
      </c>
      <c r="I115" s="63" t="s">
        <v>711</v>
      </c>
      <c r="J115" s="63" t="s">
        <v>740</v>
      </c>
      <c r="K115" s="68">
        <v>8130173086</v>
      </c>
      <c r="L115" s="100" t="e">
        <f>+IF(AND(K115&gt;0,O115="Ejecución"),(K115/877802)*Tabla28[[#This Row],[% participación]],IF(AND(K115&gt;0,O115&lt;&gt;"Ejecución"),"-",""))</f>
        <v>#VALUE!</v>
      </c>
      <c r="M115" s="65" t="s">
        <v>1148</v>
      </c>
      <c r="N115" s="173" t="str">
        <f>+IF(M118="No",1,IF(M118="Si","Ingrese %",""))</f>
        <v/>
      </c>
      <c r="O115" s="162" t="s">
        <v>1150</v>
      </c>
      <c r="P115" s="78"/>
    </row>
    <row r="116" spans="1:16" s="6" customFormat="1" ht="24.75" customHeight="1" x14ac:dyDescent="0.25">
      <c r="A116" s="143">
        <v>3</v>
      </c>
      <c r="B116" s="161" t="s">
        <v>2665</v>
      </c>
      <c r="C116" s="163" t="s">
        <v>31</v>
      </c>
      <c r="D116" s="63" t="s">
        <v>2733</v>
      </c>
      <c r="E116" s="145">
        <v>44179</v>
      </c>
      <c r="F116" s="145">
        <v>44773</v>
      </c>
      <c r="G116" s="160">
        <f t="shared" si="4"/>
        <v>19.8</v>
      </c>
      <c r="H116" s="64" t="s">
        <v>2737</v>
      </c>
      <c r="I116" s="63" t="s">
        <v>711</v>
      </c>
      <c r="J116" s="63" t="s">
        <v>397</v>
      </c>
      <c r="K116" s="68">
        <v>3356265958</v>
      </c>
      <c r="L116" s="100" t="e">
        <f>+IF(AND(K116&gt;0,O116="Ejecución"),(K116/877802)*Tabla28[[#This Row],[% participación]],IF(AND(K116&gt;0,O116&lt;&gt;"Ejecución"),"-",""))</f>
        <v>#VALUE!</v>
      </c>
      <c r="M116" s="65" t="s">
        <v>1148</v>
      </c>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0.02</v>
      </c>
      <c r="G179" s="165">
        <f>IF(F179&gt;0,SUM(E179+F179),"")</f>
        <v>0.04</v>
      </c>
      <c r="H179" s="5"/>
      <c r="I179" s="191" t="s">
        <v>2671</v>
      </c>
      <c r="J179" s="191"/>
      <c r="K179" s="191"/>
      <c r="L179" s="191"/>
      <c r="M179" s="172"/>
      <c r="O179" s="8"/>
      <c r="Q179" s="19"/>
      <c r="R179" s="159" t="str">
        <f>IF(M179&gt;0,SUM(L179+M179),"")</f>
        <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0.04</v>
      </c>
      <c r="D185" s="91" t="s">
        <v>2628</v>
      </c>
      <c r="E185" s="94">
        <f>+(C185*SUM(K20:K35))</f>
        <v>72402592</v>
      </c>
      <c r="F185" s="92"/>
      <c r="G185" s="93"/>
      <c r="H185" s="88"/>
      <c r="I185" s="90" t="s">
        <v>2627</v>
      </c>
      <c r="J185" s="166">
        <f>+SUM(M179:M183)</f>
        <v>0</v>
      </c>
      <c r="K185" s="236" t="s">
        <v>2628</v>
      </c>
      <c r="L185" s="236"/>
      <c r="M185" s="94">
        <f>+J185*(SUM(K20:K35))</f>
        <v>0</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41964</v>
      </c>
      <c r="D193" s="5"/>
      <c r="E193" s="126">
        <v>3003</v>
      </c>
      <c r="F193" s="5"/>
      <c r="G193" s="5"/>
      <c r="H193" s="147" t="s">
        <v>2728</v>
      </c>
      <c r="J193" s="5"/>
      <c r="K193" s="127">
        <v>40205</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8" t="s">
        <v>2729</v>
      </c>
      <c r="J211" s="27" t="s">
        <v>2622</v>
      </c>
      <c r="K211" s="148" t="s">
        <v>2731</v>
      </c>
      <c r="L211" s="21"/>
      <c r="M211" s="21"/>
      <c r="N211" s="21"/>
      <c r="O211" s="8"/>
    </row>
    <row r="212" spans="1:15" x14ac:dyDescent="0.25">
      <c r="A212" s="9"/>
      <c r="B212" s="27" t="s">
        <v>2619</v>
      </c>
      <c r="C212" s="147" t="s">
        <v>2728</v>
      </c>
      <c r="D212" s="21"/>
      <c r="G212" s="27" t="s">
        <v>2621</v>
      </c>
      <c r="H212" s="148" t="s">
        <v>2730</v>
      </c>
      <c r="J212" s="27" t="s">
        <v>2623</v>
      </c>
      <c r="K212" s="147" t="s">
        <v>2732</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3" manualBreakCount="3">
    <brk id="42" max="14" man="1"/>
    <brk id="107" max="16383" man="1"/>
    <brk id="186" max="14" man="1"/>
  </rowBreaks>
  <colBreaks count="1" manualBreakCount="1">
    <brk id="15" max="1048575" man="1"/>
  </colBreaks>
  <ignoredErrors>
    <ignoredError sqref="B106:B107 D123:D160 M122:M160 G114:G121 L106:L107 G122:J160 G48:G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cp:lastModifiedBy>
  <cp:lastPrinted>2020-12-28T16:44:39Z</cp:lastPrinted>
  <dcterms:created xsi:type="dcterms:W3CDTF">2020-10-14T21:57:42Z</dcterms:created>
  <dcterms:modified xsi:type="dcterms:W3CDTF">2020-12-28T19:45:48Z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