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4A140C3C-1060-482A-B276-5706621764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<sst xmlns="http://schemas.openxmlformats.org/spreadsheetml/2006/main" count="3343" uniqueCount="2713">
  <si>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</si>
  <si>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</si>
  <si>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</si>
  <si>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</si>
  <si>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</si>
  <si>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</si>
  <si>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</si>
  <si>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</si>
  <si>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</si>
  <si>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</si>
  <si>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</si>
  <si>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</si>
  <si>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</si>
  <si>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</si>
  <si>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</si>
  <si>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</si>
  <si>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</si>
  <si>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</si>
  <si>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</si>
  <si>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</si>
  <si>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</si>
  <si>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</si>
  <si>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</si>
  <si>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</si>
  <si>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</si>
  <si>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</si>
  <si>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</si>
  <si>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</si>
  <si>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</si>
  <si>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</si>
  <si>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</si>
  <si>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</si>
  <si>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</si>
  <si>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</si>
  <si>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</si>
  <si>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</si>
  <si>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</si>
  <si>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</si>
  <si>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</si>
  <si>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</si>
  <si>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</si>
  <si>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</si>
  <si>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</si>
  <si>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</si>
  <si>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</si>
  <si>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</si>
  <si>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</si>
  <si>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</si>
  <si>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</si>
  <si>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</si>
  <si>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</si>
  <si>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</si>
  <si>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</si>
  <si>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</si>
  <si>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</si>
  <si>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</si>
  <si>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</si>
  <si>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</si>
  <si>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</si>
  <si>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</si>
  <si>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</si>
  <si>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</si>
  <si>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</si>
  <si>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</si>
  <si>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</si>
  <si>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</si>
  <si>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</si>
  <si>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</si>
  <si>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</si>
  <si>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</si>
  <si>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</si>
  <si>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</si>
  <si>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</si>
  <si>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</si>
  <si>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</si>
  <si>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</si>
  <si>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</si>
  <si>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</si>
  <si>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</si>
  <si>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</si>
  <si>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</si>
  <si>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</si>
  <si>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</si>
  <si>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</si>
  <si>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</si>
  <si>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</si>
  <si>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</si>
  <si>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</si>
  <si>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</si>
  <si>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</si>
  <si>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</si>
  <si>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</si>
  <si>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</si>
  <si>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</si>
  <si>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</si>
  <si>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</si>
  <si>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</si>
  <si>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</si>
  <si>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</si>
  <si>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</si>
  <si>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</si>
  <si>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</si>
  <si>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</si>
  <si>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</si>
  <si>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</si>
  <si>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</si>
  <si>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</si>
  <si>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</si>
  <si>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</si>
  <si>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</si>
  <si>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</si>
  <si>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</si>
  <si>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</si>
  <si>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</si>
  <si>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</si>
  <si>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</si>
  <si>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</si>
  <si>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</si>
  <si>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</si>
  <si>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</si>
  <si>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</si>
  <si>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</si>
  <si>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</si>
  <si>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</si>
  <si>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</si>
  <si>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</si>
  <si>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</si>
  <si>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</si>
  <si>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</si>
  <si>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</si>
  <si>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</si>
  <si>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</si>
  <si>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</si>
  <si>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</si>
  <si>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</si>
  <si>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</si>
  <si>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</si>
  <si>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</si>
  <si>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</si>
  <si>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</si>
  <si>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</si>
  <si>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</si>
  <si>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</si>
  <si>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</si>
  <si>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</si>
  <si>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</si>
  <si>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</si>
  <si>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</si>
  <si>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</si>
  <si>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</si>
  <si>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</si>
  <si>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</si>
  <si>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</si>
  <si>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</si>
  <si>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</si>
  <si>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</si>
  <si>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</si>
  <si>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</si>
  <si>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</si>
  <si>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</si>
  <si>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</si>
  <si>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</si>
  <si>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</si>
  <si>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</si>
  <si>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</si>
  <si>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</si>
  <si>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</si>
  <si>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</si>
  <si>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</si>
  <si>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</si>
  <si>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</si>
  <si>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</si>
  <si>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</si>
  <si>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</si>
  <si>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</si>
  <si>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</si>
  <si>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</si>
  <si>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</si>
  <si>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</si>
  <si>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</si>
  <si>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</si>
  <si>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</si>
  <si>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</si>
  <si>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</si>
  <si>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</si>
  <si>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</si>
  <si>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</si>
  <si>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</si>
  <si>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</si>
  <si>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</si>
  <si>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</si>
  <si>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</si>
  <si>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</si>
  <si>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</si>
  <si>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</si>
  <si>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</si>
  <si>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</si>
  <si>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</si>
  <si>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</si>
  <si>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</si>
  <si>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</si>
  <si>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</si>
  <si>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</si>
  <si>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</si>
  <si>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</si>
  <si>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</si>
  <si>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</si>
  <si>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</si>
  <si>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</si>
  <si>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</si>
  <si>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</si>
  <si>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</si>
  <si>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</si>
  <si>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</si>
  <si>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</si>
  <si>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</si>
  <si>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</si>
  <si>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</si>
  <si>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</si>
  <si>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</si>
  <si>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</si>
  <si>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</si>
  <si>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</si>
  <si>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</si>
  <si>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</si>
  <si>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</si>
  <si>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</si>
  <si>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</si>
  <si>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</si>
  <si>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</si>
  <si>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</si>
  <si>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</si>
  <si>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</si>
  <si>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</si>
  <si>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</si>
  <si>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</si>
  <si>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</si>
  <si>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</si>
  <si>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</si>
  <si>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</si>
  <si>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</si>
  <si>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</si>
  <si>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</si>
  <si>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</si>
  <si>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</si>
  <si>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</si>
  <si>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</si>
  <si>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</si>
  <si>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</si>
  <si>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</si>
  <si>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</si>
  <si>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</si>
  <si>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</si>
  <si>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</si>
  <si>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</si>
  <si>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</si>
  <si>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</si>
  <si>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</si>
  <si>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</si>
  <si>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</si>
  <si>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</si>
  <si>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</si>
  <si>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</si>
  <si>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</si>
  <si>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</si>
  <si>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</si>
  <si>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</si>
  <si>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</si>
  <si>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</si>
  <si>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</si>
  <si>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</si>
  <si>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</si>
  <si>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</si>
  <si>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</si>
  <si>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</si>
  <si>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</si>
  <si>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</si>
  <si>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</si>
  <si>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</si>
  <si>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</si>
  <si>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</si>
  <si>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</si>
  <si>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</si>
  <si>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</si>
  <si>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</si>
  <si>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</si>
  <si>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</si>
  <si>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</si>
  <si>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</si>
  <si>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</si>
  <si>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</si>
  <si>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</si>
  <si>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</si>
  <si>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</si>
  <si>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</si>
  <si>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</si>
  <si>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</si>
  <si>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</si>
  <si>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</si>
  <si>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</si>
  <si>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</si>
  <si>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</si>
  <si>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</si>
  <si>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</si>
  <si>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</si>
  <si>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</si>
  <si>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</si>
  <si>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</si>
  <si>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</si>
  <si>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</si>
  <si>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</si>
  <si>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</si>
  <si>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</si>
  <si>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</si>
  <si>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</si>
  <si>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</si>
  <si>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</si>
  <si>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</si>
  <si>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</si>
  <si>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</si>
  <si>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</si>
  <si>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</si>
  <si>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</si>
  <si>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</si>
  <si>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</si>
  <si>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</si>
  <si>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</si>
  <si>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</si>
  <si>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</si>
  <si>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</si>
  <si>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</si>
  <si>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</si>
  <si>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</si>
  <si>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</si>
  <si>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</si>
  <si>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</si>
  <si>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</si>
  <si>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</si>
  <si>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</si>
  <si>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</si>
  <si>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</si>
  <si>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</si>
  <si>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</si>
  <si>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</si>
  <si>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</si>
  <si>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</si>
  <si>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</si>
  <si>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</si>
  <si>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</si>
  <si>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</si>
  <si>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</si>
  <si>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</si>
  <si>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</si>
  <si>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</si>
  <si>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</si>
  <si>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</si>
  <si>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</si>
  <si>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</si>
  <si>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</si>
  <si>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</si>
  <si>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</si>
  <si>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</si>
  <si>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</si>
  <si>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</si>
  <si>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</si>
  <si>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</si>
  <si>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</si>
  <si>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</si>
  <si>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</si>
  <si>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</si>
  <si>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</si>
  <si>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</si>
  <si>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</si>
  <si>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</si>
  <si>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</si>
  <si>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</si>
  <si>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</si>
  <si>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</si>
  <si>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</si>
  <si>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</si>
  <si>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</si>
  <si>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</si>
  <si>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</si>
  <si>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</si>
  <si>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</si>
  <si>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</si>
  <si>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</si>
  <si>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</si>
  <si>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</si>
  <si>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</si>
  <si>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</si>
  <si>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</si>
  <si>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</si>
  <si>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</si>
  <si>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</si>
  <si>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</si>
  <si>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</si>
  <si>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</si>
  <si>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</si>
  <si>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</si>
  <si>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</si>
  <si>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</si>
  <si>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</si>
  <si>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</si>
  <si>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</si>
  <si>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</si>
  <si>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</si>
  <si>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</si>
  <si>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</si>
  <si>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</si>
  <si>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</si>
  <si>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</si>
  <si>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</si>
  <si>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</si>
  <si>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</si>
  <si>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</si>
  <si>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</si>
  <si>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</si>
  <si>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</si>
  <si>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</si>
  <si>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</si>
  <si>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</si>
  <si>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</si>
  <si>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</si>
  <si>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</si>
  <si>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</si>
  <si>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</si>
  <si>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</si>
  <si>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</si>
  <si>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</si>
  <si>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</si>
  <si>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</si>
  <si>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</si>
  <si>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</si>
  <si>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</si>
  <si>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</si>
  <si>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</si>
  <si>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</si>
  <si>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</si>
  <si>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</si>
  <si>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</si>
  <si>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</si>
  <si>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</si>
  <si>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</si>
  <si>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</si>
  <si>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</si>
  <si>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</si>
  <si>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</si>
  <si>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</si>
  <si>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</si>
  <si>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</si>
  <si>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</si>
  <si>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</si>
  <si>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</si>
  <si>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</si>
  <si>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</si>
  <si>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</si>
  <si>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</si>
  <si>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</si>
  <si>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</si>
  <si>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</si>
  <si>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</si>
  <si>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</si>
  <si>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</si>
  <si>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</si>
  <si>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</si>
  <si>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</si>
  <si>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</si>
  <si>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</si>
  <si>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</si>
  <si>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</si>
  <si>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</si>
  <si>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</si>
  <si>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</si>
  <si>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</si>
  <si>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</si>
  <si>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</si>
  <si>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</si>
  <si>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</si>
  <si>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</si>
  <si>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</si>
  <si>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</si>
  <si>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</si>
  <si>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</si>
  <si>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</si>
  <si>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</si>
  <si>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</si>
  <si>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</si>
  <si>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</si>
  <si>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</si>
  <si>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</si>
  <si>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</si>
  <si>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</si>
  <si>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</si>
  <si>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</si>
  <si>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</si>
  <si>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</si>
  <si>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</si>
  <si>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</si>
  <si>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</si>
  <si>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</si>
  <si>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</si>
  <si>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</si>
  <si>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</si>
  <si>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</si>
  <si>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</si>
  <si>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</si>
  <si>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</si>
  <si>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</si>
  <si>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</si>
  <si>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</si>
  <si>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</si>
  <si>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</si>
  <si>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</si>
  <si>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</si>
  <si>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</si>
  <si>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</si>
  <si>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</si>
  <si>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</si>
  <si>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</si>
  <si>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</si>
  <si>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</si>
  <si>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</si>
  <si>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</si>
  <si>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</si>
  <si>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</si>
  <si>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</si>
  <si>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</si>
  <si>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</si>
  <si>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</si>
  <si>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</si>
  <si>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</si>
  <si>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</si>
  <si>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</si>
  <si>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</si>
  <si>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</si>
  <si>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</si>
  <si>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</si>
  <si>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</si>
  <si>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</si>
  <si>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</si>
  <si>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</si>
  <si>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</si>
  <si>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</si>
  <si>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</si>
  <si>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</si>
  <si>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</si>
  <si>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</si>
  <si>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</si>
  <si>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</si>
  <si>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</si>
  <si>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</si>
  <si>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</si>
  <si>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</si>
  <si>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</si>
  <si>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</si>
  <si>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</si>
  <si>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</si>
  <si>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</si>
  <si>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</si>
  <si>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</si>
  <si>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</si>
  <si>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</si>
  <si>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</si>
  <si>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</si>
  <si>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</si>
  <si>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</si>
  <si>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</si>
  <si>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</si>
  <si>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</si>
  <si>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</si>
  <si>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</si>
  <si>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</si>
  <si>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</si>
  <si>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</si>
  <si>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</si>
  <si>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</si>
  <si>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</si>
  <si>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</si>
  <si>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</si>
  <si>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</si>
  <si>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</si>
  <si>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</si>
  <si>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</si>
  <si>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</si>
  <si>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</si>
  <si>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</si>
  <si>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</si>
  <si>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</si>
  <si>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</si>
  <si>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</si>
  <si>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</si>
  <si>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</si>
  <si>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</si>
  <si>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</si>
  <si>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</si>
  <si>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</si>
  <si>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</si>
  <si>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</si>
  <si>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</si>
  <si>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</si>
  <si>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</si>
  <si>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</si>
  <si>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</si>
  <si>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</si>
  <si>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</si>
  <si>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</si>
  <si>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</si>
  <si>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</si>
  <si>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</si>
  <si>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</si>
  <si>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</si>
  <si>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</si>
  <si>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</si>
  <si>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</si>
  <si>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</si>
  <si>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</si>
  <si>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</si>
  <si>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</si>
  <si>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</si>
  <si>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</si>
  <si>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</si>
  <si>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</si>
  <si>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</si>
  <si>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</si>
  <si>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</si>
  <si>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</si>
  <si>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</si>
  <si>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</si>
  <si>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</si>
  <si>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</si>
  <si>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</si>
  <si>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</si>
  <si>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</si>
  <si>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</si>
  <si>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</si>
  <si>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</si>
  <si>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</si>
  <si>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</si>
  <si>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</si>
  <si>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</si>
  <si>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</si>
  <si>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</si>
  <si>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</si>
  <si>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</si>
  <si>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</si>
  <si>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</si>
  <si>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</si>
  <si>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</si>
  <si>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</si>
  <si>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</si>
  <si>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</si>
  <si>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</si>
  <si>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</si>
  <si>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</si>
  <si>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</si>
  <si>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</si>
  <si>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</si>
  <si>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</si>
  <si>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</si>
  <si>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</si>
  <si>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</si>
  <si>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</si>
  <si>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</si>
  <si>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</si>
  <si>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</si>
  <si>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</si>
  <si>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</si>
  <si>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</si>
  <si>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</si>
  <si>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</si>
  <si>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</si>
  <si>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</si>
  <si>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</si>
  <si>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</si>
  <si>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</si>
  <si>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</si>
  <si>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</si>
  <si>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</si>
  <si>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</si>
  <si>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</si>
  <si>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</si>
  <si>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</si>
  <si>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</si>
  <si>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</si>
  <si>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</si>
  <si>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</si>
  <si>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</si>
  <si>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</si>
  <si>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</si>
  <si>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</si>
  <si>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</si>
  <si>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</si>
  <si>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</si>
  <si>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</si>
  <si>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</si>
  <si>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</si>
  <si>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</si>
  <si>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</si>
  <si>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</si>
  <si>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</si>
  <si>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</si>
  <si>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</si>
  <si>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</si>
  <si>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</si>
  <si>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</si>
  <si>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</si>
  <si>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</si>
  <si>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</si>
  <si>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</si>
  <si>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</si>
  <si>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</si>
  <si>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</si>
  <si>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</si>
  <si>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</si>
  <si>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</si>
  <si>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</si>
  <si>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</si>
  <si>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</si>
  <si>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</si>
  <si>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</si>
  <si>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</si>
  <si>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</si>
  <si>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</si>
  <si>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</si>
  <si>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</si>
  <si>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</si>
  <si>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</si>
  <si>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</si>
  <si>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</si>
  <si>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</si>
  <si>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</si>
  <si>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</si>
  <si>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</si>
  <si>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</si>
  <si>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</si>
  <si>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</si>
  <si>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</si>
  <si>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</si>
  <si>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</si>
  <si>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</si>
  <si>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</si>
  <si>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</si>
  <si>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</si>
  <si>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</si>
  <si>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</si>
  <si>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</si>
  <si>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</si>
  <si>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</si>
  <si>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</si>
  <si>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</si>
  <si>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</si>
  <si>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</si>
  <si>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</si>
  <si>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</si>
  <si>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</si>
  <si>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</si>
  <si>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</si>
  <si>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</si>
  <si>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</si>
  <si>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</si>
  <si>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</si>
  <si>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</si>
  <si>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</si>
  <si>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</si>
  <si>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</si>
  <si>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</si>
  <si>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</si>
  <si>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</si>
  <si>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</si>
  <si>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</si>
  <si>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</si>
  <si>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</si>
  <si>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</si>
  <si>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</si>
  <si>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</si>
  <si>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</si>
  <si>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</si>
  <si>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</si>
  <si>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</si>
  <si>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</si>
  <si>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</si>
  <si>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</si>
  <si>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</si>
  <si>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</si>
  <si>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</si>
  <si>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</si>
  <si>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</si>
  <si>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</si>
  <si>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</si>
  <si>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</si>
  <si>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</si>
  <si>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</si>
  <si>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</si>
  <si>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</si>
  <si>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</si>
  <si>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</si>
  <si>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</si>
  <si>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</si>
  <si>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</si>
  <si>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</si>
  <si>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</si>
  <si>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</si>
  <si>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</si>
  <si>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</si>
  <si>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</si>
  <si>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</si>
  <si>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</si>
  <si>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</si>
  <si>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</si>
  <si>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</si>
  <si>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</si>
  <si>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</si>
  <si>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</si>
  <si>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</si>
  <si>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</si>
  <si>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</si>
  <si>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</si>
  <si>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</si>
  <si>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</si>
  <si>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</si>
  <si>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</si>
  <si>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</si>
  <si>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</si>
  <si>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</si>
  <si>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</si>
  <si>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</si>
  <si>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</si>
  <si>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</si>
  <si>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</si>
  <si>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</si>
  <si>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</si>
  <si>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</si>
  <si>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</si>
  <si>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</si>
  <si>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</si>
  <si>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</si>
  <si>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</si>
  <si>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</si>
  <si>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</si>
  <si>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</si>
  <si>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</si>
  <si>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</si>
  <si>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</si>
  <si>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</si>
  <si>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</si>
  <si>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</si>
  <si>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</si>
  <si>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</si>
  <si>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</si>
  <si>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</si>
  <si>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</si>
  <si>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</si>
  <si>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</si>
  <si>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</si>
  <si>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</si>
  <si>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</si>
  <si>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</si>
  <si>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</si>
  <si>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</si>
  <si>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</si>
  <si>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</si>
  <si>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</si>
  <si>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</si>
  <si>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</si>
  <si>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</si>
  <si>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</si>
  <si>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</si>
  <si>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</si>
  <si>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</si>
  <si>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</si>
  <si>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</si>
  <si>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</si>
  <si>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</si>
  <si>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</si>
  <si>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</si>
  <si>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</si>
  <si>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</si>
  <si>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</si>
  <si>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</si>
  <si>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</si>
  <si>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</si>
  <si>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</si>
  <si>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</si>
  <si>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</si>
  <si>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</si>
  <si>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</si>
  <si>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</si>
  <si>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</si>
  <si>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</si>
  <si>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</si>
  <si>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</si>
  <si>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</si>
  <si>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</si>
  <si>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</si>
  <si>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</si>
  <si>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</si>
  <si>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</si>
  <si>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</si>
  <si>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</si>
  <si>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</si>
  <si>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</si>
  <si>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</si>
  <si>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</si>
  <si>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</si>
  <si>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</si>
  <si>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</si>
  <si>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</si>
  <si>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</si>
  <si>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</si>
  <si>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</si>
  <si>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</si>
  <si>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</si>
  <si>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</si>
  <si>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</si>
  <si>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</si>
  <si>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</si>
  <si>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</si>
  <si>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</si>
  <si>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</si>
  <si>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</si>
  <si>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</si>
  <si>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</si>
  <si>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</si>
  <si>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</si>
  <si>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</si>
  <si>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</si>
  <si>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</si>
  <si>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</si>
  <si>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</si>
  <si>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</si>
  <si>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</si>
  <si>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</si>
  <si>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</si>
  <si>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</si>
  <si>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</si>
  <si>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</si>
  <si>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</si>
  <si>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</si>
  <si>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</si>
  <si>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</si>
  <si>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</si>
  <si>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</si>
  <si>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</si>
  <si>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</si>
  <si>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</si>
  <si>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</si>
  <si>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</si>
  <si>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</si>
  <si>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</si>
  <si>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</si>
  <si>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</si>
  <si>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</si>
  <si>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</si>
  <si>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</si>
  <si>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</si>
  <si>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</si>
  <si>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</si>
  <si>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</si>
  <si>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</si>
  <si>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</si>
  <si>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</si>
  <si>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</si>
  <si>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</si>
  <si>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</si>
  <si>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</si>
  <si>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</si>
  <si>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</si>
  <si>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</si>
  <si>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</si>
  <si>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</si>
  <si>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</si>
  <si>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</si>
  <si>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</si>
  <si>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</si>
  <si>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</si>
  <si>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</si>
  <si>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</si>
  <si>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</si>
  <si>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</si>
  <si>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</si>
  <si>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</si>
  <si>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</si>
  <si>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</si>
  <si>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</si>
  <si>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</si>
  <si>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</si>
  <si>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</si>
  <si>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</si>
  <si>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</si>
  <si>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</si>
  <si>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</si>
  <si>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</si>
  <si>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</si>
  <si>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</si>
  <si>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</si>
  <si>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</si>
  <si>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</si>
  <si>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</si>
  <si>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</si>
  <si>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</si>
  <si>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</si>
  <si>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</si>
  <si>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</si>
  <si>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</si>
  <si>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</si>
  <si>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</si>
  <si>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</si>
  <si>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</si>
  <si>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</si>
  <si>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</si>
  <si>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</si>
  <si>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</si>
  <si>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</si>
  <si>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</si>
  <si>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</si>
  <si>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</si>
  <si>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</si>
  <si>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</si>
  <si>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</si>
  <si>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</si>
  <si>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</si>
  <si>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</si>
  <si>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</si>
  <si>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</si>
  <si>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</si>
  <si>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</si>
  <si>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</si>
  <si>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</si>
  <si>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</si>
  <si>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</si>
  <si>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</si>
  <si>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</si>
  <si>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</si>
  <si>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</si>
  <si>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</si>
  <si>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</si>
  <si>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</si>
  <si>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</si>
  <si>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</si>
  <si>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</si>
  <si>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</si>
  <si>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</si>
  <si>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</si>
  <si>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</si>
  <si>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</si>
  <si>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</si>
  <si>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</si>
  <si>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</si>
  <si>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</si>
  <si>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</si>
  <si>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</si>
  <si>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</si>
  <si>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</si>
  <si>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</si>
  <si>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</si>
  <si>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</si>
  <si>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</si>
  <si>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</si>
  <si>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</si>
  <si>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</si>
  <si>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</si>
  <si>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</si>
  <si>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</si>
  <si>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</si>
  <si>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</si>
  <si>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</si>
  <si>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</si>
  <si>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</si>
  <si>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</si>
  <si>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</si>
  <si>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</si>
  <si>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</si>
  <si>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</si>
  <si>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</si>
  <si>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</si>
  <si>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</si>
  <si>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</si>
  <si>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</si>
  <si>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</si>
  <si>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</si>
  <si>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</si>
  <si>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</si>
  <si>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</si>
  <si>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</si>
  <si>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</si>
  <si>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</si>
  <si>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</si>
  <si>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</si>
  <si>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</si>
  <si>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</si>
  <si>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</si>
  <si>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</si>
  <si>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</si>
  <si>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</si>
  <si>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</si>
  <si>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</si>
  <si>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</si>
  <si>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</si>
  <si>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</si>
  <si>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</si>
  <si>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</si>
  <si>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</si>
  <si>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</si>
  <si>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</si>
  <si>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</si>
  <si>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</si>
  <si>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</si>
  <si>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</si>
  <si>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</si>
  <si>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</si>
  <si>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</si>
  <si>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</si>
  <si>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</si>
  <si>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</si>
  <si>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</si>
  <si>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</si>
  <si>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</si>
  <si>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</si>
  <si>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</si>
  <si>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</si>
  <si>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</si>
  <si>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</si>
  <si>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</si>
  <si>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</si>
  <si>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</si>
  <si>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</si>
  <si>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</si>
  <si>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</si>
  <si>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</si>
  <si>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</si>
  <si>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</si>
  <si>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</si>
  <si>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</si>
  <si>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</si>
  <si>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</si>
  <si>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</si>
  <si>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</si>
  <si>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</si>
  <si>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</si>
  <si>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</si>
  <si>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</si>
  <si>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</si>
  <si>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</si>
  <si>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</si>
  <si>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</si>
  <si>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</si>
  <si>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</si>
  <si>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</si>
  <si>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</si>
  <si>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</si>
  <si>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</si>
  <si>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</si>
  <si>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</si>
  <si>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</si>
  <si>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</si>
  <si>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</si>
  <si>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</si>
  <si>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</si>
  <si>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</si>
  <si>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</si>
  <si>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</si>
  <si>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</si>
  <si>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</si>
  <si>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</si>
  <si>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</si>
  <si>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</si>
  <si>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</si>
  <si>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</si>
  <si>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</si>
  <si>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</si>
  <si>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</si>
  <si>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</si>
  <si>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</si>
  <si>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</si>
  <si>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</si>
  <si>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</si>
  <si>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</si>
  <si>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</si>
  <si>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</si>
  <si>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</si>
  <si>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</si>
  <si>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</si>
  <si>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</si>
  <si>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</si>
  <si>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</si>
  <si>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</si>
  <si>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</si>
  <si>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</si>
  <si>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</si>
  <si>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</si>
  <si>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</si>
  <si>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</si>
  <si>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</si>
  <si>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</si>
  <si>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</si>
  <si>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</si>
  <si>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</si>
  <si>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</si>
  <si>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</si>
  <si>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</si>
  <si>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</si>
  <si>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</si>
  <si>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</si>
  <si>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</si>
  <si>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</si>
  <si>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</si>
  <si>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</si>
  <si>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</si>
  <si>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</si>
  <si>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</si>
  <si>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</si>
  <si>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</si>
  <si>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</si>
  <si>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</si>
  <si>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</si>
  <si>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</si>
  <si>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</si>
  <si>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</si>
  <si>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</si>
  <si>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</si>
  <si>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</si>
  <si>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</si>
  <si>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</si>
  <si>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</si>
  <si>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</si>
  <si>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</si>
  <si>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</si>
  <si>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</si>
  <si>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</si>
  <si>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</si>
  <si>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</si>
  <si>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</si>
  <si>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</si>
  <si>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</si>
  <si>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</si>
  <si>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</si>
  <si>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</si>
  <si>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</si>
  <si>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</si>
  <si>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</si>
  <si>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</si>
  <si>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</si>
  <si>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</si>
  <si>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</si>
  <si>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</si>
  <si>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</si>
  <si>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</si>
  <si>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</si>
  <si>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</si>
  <si>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</si>
  <si>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</si>
  <si>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</si>
  <si>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</si>
  <si>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</si>
  <si>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</si>
  <si>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</si>
  <si>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</si>
  <si>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</si>
  <si>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</si>
  <si>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</si>
  <si>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</si>
  <si>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</si>
  <si>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</si>
  <si>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</si>
  <si>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</si>
  <si>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</si>
  <si>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</si>
  <si>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</si>
  <si>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</si>
  <si>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</si>
  <si>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</si>
  <si>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</si>
  <si>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</si>
  <si>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</si>
  <si>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</si>
  <si>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</si>
  <si>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</si>
  <si>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</si>
  <si>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</si>
  <si>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</si>
  <si>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</si>
  <si>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</si>
  <si>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</si>
  <si>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</si>
  <si>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</si>
  <si>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</si>
  <si>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</si>
  <si>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</si>
  <si>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</si>
  <si>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</si>
  <si>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</si>
  <si>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</si>
  <si>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</si>
  <si>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</si>
  <si>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</si>
  <si>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</si>
  <si>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</si>
  <si>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</si>
  <si>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</si>
  <si>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</si>
  <si>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</si>
  <si>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</si>
  <si>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</si>
  <si>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</si>
  <si>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</si>
  <si>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</si>
  <si>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</si>
  <si>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</si>
  <si>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</si>
  <si>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</si>
  <si>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</si>
  <si>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</si>
  <si>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</si>
  <si>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</si>
  <si>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</si>
  <si>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</si>
  <si>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</si>
  <si>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</si>
  <si>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</si>
  <si>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</si>
  <si>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</si>
  <si>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</si>
  <si>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</si>
  <si>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</si>
  <si>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</si>
  <si>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</si>
  <si>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</si>
  <si>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</si>
  <si>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</si>
  <si>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</si>
  <si>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</si>
  <si>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</si>
  <si>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</si>
  <si>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</si>
  <si>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</si>
  <si>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</si>
  <si>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</si>
  <si>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</si>
  <si>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</si>
  <si>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</si>
  <si>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</si>
  <si>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</si>
  <si>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</si>
  <si>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</si>
  <si>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</si>
  <si>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</si>
  <si>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</si>
  <si>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</si>
  <si>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</si>
  <si>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</si>
  <si>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</si>
  <si>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</si>
  <si>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</si>
  <si>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</si>
  <si>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</si>
  <si>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</si>
  <si>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</si>
  <si>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</si>
  <si>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</si>
  <si>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</si>
  <si>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</si>
  <si>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</si>
  <si>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</si>
  <si>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</si>
  <si>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</si>
  <si>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</si>
  <si>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</si>
  <si>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</si>
  <si>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</si>
  <si>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</si>
  <si>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</si>
  <si>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</si>
  <si>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</si>
  <si>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</si>
  <si>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</si>
  <si>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</si>
  <si>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</si>
  <si>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</si>
  <si>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</si>
  <si>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</si>
  <si>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</si>
  <si>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</si>
  <si>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</si>
  <si>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</si>
  <si>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</si>
  <si>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</si>
  <si>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</si>
  <si>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</si>
  <si>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</si>
  <si>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</si>
  <si>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</si>
  <si>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</si>
  <si>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</si>
  <si>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</si>
  <si>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</si>
  <si>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</si>
  <si>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</si>
  <si>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</si>
  <si>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</si>
  <si>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</si>
  <si>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</si>
  <si>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</si>
  <si>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</si>
  <si>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</si>
  <si>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</si>
  <si>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</si>
  <si>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</si>
  <si>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</si>
  <si>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</si>
  <si>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</si>
  <si>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</si>
  <si>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</si>
  <si>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</si>
  <si>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</si>
  <si>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</si>
  <si>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</si>
  <si>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</si>
  <si>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</si>
  <si>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</si>
  <si>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</si>
  <si>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</si>
  <si>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</si>
  <si>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</si>
  <si>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</si>
  <si>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</si>
  <si>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</si>
  <si>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</si>
  <si>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</si>
  <si>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</si>
  <si>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</si>
  <si>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</si>
  <si>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</si>
  <si>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</si>
  <si>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</si>
  <si>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</si>
  <si>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</si>
  <si>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</si>
  <si>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</si>
  <si>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</si>
  <si>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</si>
  <si>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</si>
  <si>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</si>
  <si>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</si>
  <si>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</si>
  <si>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</si>
  <si>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</si>
  <si>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</si>
  <si>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</si>
  <si>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</si>
  <si>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</si>
  <si>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</si>
  <si>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</si>
  <si>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</si>
  <si>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</si>
  <si>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</si>
  <si>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</si>
  <si>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</si>
  <si>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</si>
  <si>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</si>
  <si>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</si>
  <si>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</si>
  <si>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</si>
  <si>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</si>
  <si>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</si>
  <si>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</si>
  <si>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</si>
  <si>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</si>
  <si>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</si>
  <si>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</si>
  <si>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</si>
  <si>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</si>
  <si>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</si>
  <si>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</si>
  <si>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</si>
  <si>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</si>
  <si>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</si>
  <si>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</si>
  <si>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</si>
  <si>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</si>
  <si>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</si>
  <si>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</si>
  <si>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</si>
  <si>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</si>
  <si>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</si>
  <si>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</si>
  <si>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</si>
  <si>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</si>
  <si>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</si>
  <si>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</si>
  <si>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</si>
  <si>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</si>
  <si>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</si>
  <si>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</si>
  <si>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</si>
  <si>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</si>
  <si>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</si>
  <si>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</si>
  <si>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</si>
  <si>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</si>
  <si>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</si>
  <si>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</si>
  <si>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</si>
  <si>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</si>
  <si>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</si>
  <si>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</si>
  <si>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</si>
  <si>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</si>
  <si>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</si>
  <si>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</si>
  <si>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</si>
  <si>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</si>
  <si>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</si>
  <si>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</si>
  <si>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</si>
  <si>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</si>
  <si>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</si>
  <si>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</si>
  <si>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</si>
  <si>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</si>
  <si>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</si>
  <si>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</si>
  <si>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</si>
  <si>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</si>
  <si>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</si>
  <si>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</si>
  <si>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</si>
  <si>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</si>
  <si>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</si>
  <si>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</si>
  <si>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</si>
  <si>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</si>
  <si>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</si>
  <si>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</si>
  <si>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</si>
  <si>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</si>
  <si>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</si>
  <si>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</si>
  <si>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</si>
  <si>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</si>
  <si>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</si>
  <si>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</si>
  <si>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</si>
  <si>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</si>
  <si>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</si>
  <si>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</si>
  <si>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</si>
  <si>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</si>
  <si>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</si>
  <si>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</si>
  <si>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</si>
  <si>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</si>
  <si>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</si>
  <si>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</si>
  <si>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</si>
  <si>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</si>
  <si>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</si>
  <si>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</si>
  <si>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</si>
  <si>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</si>
  <si>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</si>
  <si>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</si>
  <si>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</si>
  <si>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</si>
  <si>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</si>
  <si>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</si>
  <si>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</si>
  <si>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</si>
  <si>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</si>
  <si>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</si>
  <si>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</si>
  <si>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</si>
  <si>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</si>
  <si>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</si>
  <si>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</si>
  <si>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</si>
  <si>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</si>
  <si>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</si>
  <si>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</si>
  <si>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</si>
  <si>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</si>
  <si>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</si>
  <si>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</si>
  <si>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</si>
  <si>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</si>
  <si>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</si>
  <si>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</si>
  <si>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</si>
  <si>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</si>
  <si>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</si>
  <si>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</si>
  <si>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</si>
  <si>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</si>
  <si>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</si>
  <si>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</si>
  <si>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</si>
  <si>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</si>
  <si>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</si>
  <si>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</si>
  <si>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</si>
  <si>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</si>
  <si>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</si>
  <si>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</si>
  <si>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</si>
  <si>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</si>
  <si>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</si>
  <si>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</si>
  <si>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</si>
  <si>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</si>
  <si>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</si>
  <si>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</si>
  <si>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</si>
  <si>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</si>
  <si>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</si>
  <si>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</si>
  <si>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</si>
  <si>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</si>
  <si>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</si>
  <si>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</si>
  <si>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</si>
  <si>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</si>
  <si>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</si>
  <si>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</si>
  <si>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</si>
  <si>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</si>
  <si>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</si>
  <si>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</si>
  <si>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</si>
  <si>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</si>
  <si>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</si>
  <si>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</si>
  <si>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</si>
  <si>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</si>
  <si>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</si>
  <si>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</si>
  <si>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</si>
  <si>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</si>
  <si>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</si>
  <si>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</si>
  <si>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</si>
  <si>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</si>
  <si>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</si>
  <si>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</si>
  <si>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</si>
  <si>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</si>
  <si>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</si>
  <si>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</si>
  <si>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</si>
  <si>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</si>
  <si>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</si>
  <si>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</si>
  <si>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</si>
  <si>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</si>
  <si>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</si>
  <si>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</si>
  <si>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</si>
  <si>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</si>
  <si>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</si>
  <si>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</si>
  <si>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</si>
  <si>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</si>
  <si>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</si>
  <si>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</si>
  <si>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</si>
  <si>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</si>
  <si>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</si>
  <si>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</si>
  <si>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</si>
  <si>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</si>
  <si>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</si>
  <si>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</si>
  <si>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</si>
  <si>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</si>
  <si>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</si>
  <si>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</si>
  <si>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</si>
  <si>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</si>
  <si>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</si>
  <si>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</si>
  <si>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</si>
  <si>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</si>
  <si>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</si>
  <si>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</si>
  <si>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</si>
  <si>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</si>
  <si>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</si>
  <si>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</si>
  <si>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</si>
  <si>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</si>
  <si>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</si>
  <si>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</si>
  <si>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</si>
  <si>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</si>
  <si>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</si>
  <si>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</si>
  <si>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</si>
  <si>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</si>
  <si>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</si>
  <si>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</si>
  <si>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</si>
  <si>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</si>
  <si>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</si>
  <si>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</si>
  <si>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</si>
  <si>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</si>
  <si>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</si>
  <si>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</si>
  <si>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</si>
  <si>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</si>
  <si>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</si>
  <si>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</si>
  <si>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</si>
  <si>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</si>
  <si>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</si>
  <si>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</si>
  <si>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</si>
  <si>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</si>
  <si>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</si>
  <si>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</si>
  <si>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</si>
  <si>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</si>
  <si>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</si>
  <si>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</si>
  <si>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</si>
  <si>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</si>
  <si>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</si>
  <si>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</si>
  <si>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</si>
  <si>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</si>
  <si>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</si>
  <si>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</si>
  <si>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</si>
  <si>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</si>
  <si>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</si>
  <si>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</si>
  <si>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</si>
  <si>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</si>
  <si>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</si>
  <si>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</si>
  <si>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</si>
  <si>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</si>
  <si>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</si>
  <si>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</si>
  <si>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</si>
  <si>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</si>
  <si>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</si>
  <si>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</si>
  <si>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</si>
  <si>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</si>
  <si>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</si>
  <si>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</si>
  <si>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</si>
  <si>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</si>
  <si>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</si>
  <si>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</si>
  <si>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</si>
  <si>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</si>
  <si>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</si>
  <si>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</si>
  <si>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</si>
  <si>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</si>
  <si>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</si>
  <si>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</si>
  <si>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</si>
  <si>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</si>
  <si>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</si>
  <si>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</si>
  <si>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</si>
  <si>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</si>
  <si>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</si>
  <si>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</si>
  <si>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</si>
  <si>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</si>
  <si>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</si>
  <si>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</si>
  <si>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</si>
  <si>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</si>
  <si>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</si>
  <si>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</si>
  <si>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</si>
  <si>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</si>
  <si>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</si>
  <si>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</si>
  <si>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</si>
  <si>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</si>
  <si>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</si>
  <si>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</si>
  <si>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</si>
  <si>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</si>
  <si>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</si>
  <si>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</si>
  <si>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</si>
  <si>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</si>
  <si>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</si>
  <si>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</si>
  <si>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</si>
  <si>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</si>
  <si>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</si>
  <si>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</si>
  <si>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</si>
  <si>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</si>
  <si>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</si>
  <si>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</si>
  <si>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</si>
  <si>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</si>
  <si>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</si>
  <si>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</si>
  <si>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</si>
  <si>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</si>
  <si>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</si>
  <si>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</si>
  <si>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</si>
  <si>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</si>
  <si>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</si>
  <si>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</si>
  <si>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</si>
  <si>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</si>
  <si>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</si>
  <si>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</si>
  <si>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</si>
  <si>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</si>
  <si>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</si>
  <si>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</si>
  <si>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</si>
  <si>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</si>
  <si>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</si>
  <si>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</si>
  <si>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</si>
  <si>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</si>
  <si>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</si>
  <si>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</si>
  <si>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</si>
  <si>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</si>
  <si>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</si>
  <si>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</si>
  <si>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</si>
  <si>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</si>
  <si>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</si>
  <si>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</si>
  <si>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</si>
  <si>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</si>
  <si>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</si>
  <si>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</si>
  <si>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</si>
  <si>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</si>
  <si>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</si>
  <si>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</si>
  <si>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</si>
  <si>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</si>
  <si>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</si>
  <si>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</si>
  <si>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</si>
  <si>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</si>
  <si>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</si>
  <si>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</si>
  <si>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</si>
  <si>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</si>
  <si>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</si>
  <si>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</si>
  <si>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</si>
  <si>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</si>
  <si>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</si>
  <si>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</si>
  <si>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</si>
  <si>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</si>
  <si>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</si>
  <si>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</si>
  <si>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</si>
  <si>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</si>
  <si>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</si>
  <si>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</si>
  <si>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</si>
  <si>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</si>
  <si>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</si>
  <si>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</si>
  <si>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</si>
  <si>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</si>
  <si>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</si>
  <si>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</si>
  <si>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</si>
  <si>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</si>
  <si>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</si>
  <si>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</si>
  <si>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</si>
  <si>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</si>
  <si>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</si>
  <si>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</si>
  <si>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</si>
  <si>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</si>
  <si>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</si>
  <si>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</si>
  <si>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</si>
  <si>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</si>
  <si>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</si>
  <si>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</si>
  <si>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</si>
  <si>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</si>
  <si>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</si>
  <si>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</si>
  <si>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</si>
  <si>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</si>
  <si>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</si>
  <si>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</si>
  <si>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</si>
  <si>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</si>
  <si>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</si>
  <si>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</si>
  <si>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</si>
  <si>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</si>
  <si>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</si>
  <si>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</si>
  <si>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</si>
  <si>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</si>
  <si>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</si>
  <si>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</si>
  <si>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</si>
  <si>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</si>
  <si>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</si>
  <si>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</si>
  <si>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</si>
  <si>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</si>
  <si>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</si>
  <si>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</si>
  <si>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</si>
  <si>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</si>
  <si>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</si>
  <si>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</si>
  <si>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</si>
  <si>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</si>
  <si>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</si>
  <si>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</si>
  <si>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</si>
  <si>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</si>
  <si>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</si>
  <si>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</si>
  <si>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</si>
  <si>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</si>
  <si>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</si>
  <si>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</si>
  <si>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</si>
  <si>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</si>
  <si>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</si>
  <si>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</si>
  <si>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</si>
  <si>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</si>
  <si>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</si>
  <si>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</si>
  <si>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</si>
  <si>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</si>
  <si>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</si>
  <si>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</si>
  <si>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</si>
  <si>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</si>
  <si>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</si>
  <si>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</si>
  <si>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</si>
  <si>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</si>
  <si>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</si>
  <si>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</si>
  <si>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</si>
  <si>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</si>
  <si>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</si>
  <si>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</si>
  <si>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</si>
  <si>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</si>
  <si>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</si>
  <si>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</si>
  <si>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</si>
  <si>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</si>
  <si>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</si>
  <si>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</si>
  <si>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</si>
  <si>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</si>
  <si>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</si>
  <si>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</si>
  <si>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</si>
  <si>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</si>
  <si>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</si>
  <si>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</si>
  <si>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</si>
  <si>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</si>
  <si>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</si>
  <si>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</si>
  <si>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</si>
  <si>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</si>
  <si>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</si>
  <si>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</si>
  <si>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</si>
  <si>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</si>
  <si>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</si>
  <si>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</si>
  <si>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</si>
  <si>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</si>
  <si>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</si>
  <si>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</si>
  <si>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</si>
  <si>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</si>
  <si>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</si>
  <si>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</si>
  <si>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</si>
  <si>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</si>
  <si>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</si>
  <si>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</si>
  <si>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</si>
  <si>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</si>
  <si>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</si>
  <si>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</si>
  <si>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</si>
  <si>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</si>
  <si>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</si>
  <si>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</si>
  <si>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</si>
  <si>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</si>
  <si>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</si>
  <si>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</si>
  <si>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</si>
  <si>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</si>
  <si>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</si>
  <si>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</si>
  <si>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</si>
  <si>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</si>
  <si>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</si>
  <si>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</si>
  <si>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</si>
  <si>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</si>
  <si>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</si>
  <si>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</si>
  <si>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</si>
  <si>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</si>
  <si>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</si>
  <si>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</si>
  <si>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</si>
  <si>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</si>
  <si>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</si>
  <si>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</si>
  <si>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</si>
  <si>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</si>
  <si>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</si>
  <si>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</si>
  <si>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</si>
  <si>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</si>
  <si>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</si>
  <si>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</si>
  <si>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</si>
  <si>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</si>
  <si>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</si>
  <si>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</si>
  <si>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</si>
  <si>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</si>
  <si>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</si>
  <si>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</si>
  <si>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</si>
  <si>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</si>
  <si>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</si>
  <si>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</si>
  <si>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</si>
  <si>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</si>
  <si>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</si>
  <si>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</si>
  <si>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</si>
  <si>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</si>
  <si>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</si>
  <si>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</si>
  <si>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</si>
  <si>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</si>
  <si>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</si>
  <si>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</si>
  <si>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</si>
  <si>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</si>
  <si>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</si>
  <si>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</si>
  <si>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</si>
  <si>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</si>
  <si>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</si>
  <si>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</si>
  <si>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</si>
  <si>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</si>
  <si>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</si>
  <si>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</si>
  <si>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</si>
  <si>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</si>
  <si>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</si>
  <si>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</si>
  <si>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</si>
  <si>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</si>
  <si>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</si>
  <si>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</si>
  <si>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</si>
  <si>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</si>
  <si>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</si>
  <si>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</si>
  <si>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</si>
  <si>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</si>
  <si>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</si>
  <si>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</si>
  <si>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</si>
  <si>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</si>
  <si>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</si>
  <si>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</si>
  <si>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</si>
  <si>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</si>
  <si>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</si>
  <si>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</si>
  <si>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</si>
  <si>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</si>
  <si>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</si>
  <si>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</si>
  <si>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</si>
  <si>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</si>
  <si>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</si>
  <si>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</si>
  <si>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</si>
  <si>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</si>
  <si>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</si>
  <si>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</si>
  <si>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</si>
  <si>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</si>
  <si>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</si>
  <si>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</si>
  <si>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</si>
  <si>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</si>
  <si>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</si>
  <si>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</si>
  <si>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</si>
  <si>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</si>
  <si>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</si>
  <si>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</si>
  <si>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</si>
  <si>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</si>
  <si>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</si>
  <si>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</si>
  <si>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</si>
  <si>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</si>
  <si>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</si>
  <si>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</si>
  <si>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</si>
  <si>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</si>
  <si>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</si>
  <si>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</si>
  <si>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</si>
  <si>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</si>
  <si>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</si>
  <si>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</si>
  <si>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</si>
  <si>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</si>
  <si>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</si>
  <si>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</si>
  <si>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</si>
  <si>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</si>
  <si>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</si>
  <si>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</si>
  <si>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</si>
  <si>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</si>
  <si>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</si>
  <si>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</si>
  <si>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</si>
  <si>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</si>
  <si>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</si>
  <si>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</si>
  <si>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</si>
  <si>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</si>
  <si>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</si>
  <si>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</si>
  <si>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</si>
  <si>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</si>
  <si>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</si>
  <si>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</si>
  <si>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</si>
  <si>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</si>
  <si>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</si>
  <si>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</si>
  <si>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</si>
  <si>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</si>
  <si>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</si>
  <si>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</si>
  <si>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</si>
  <si>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</si>
  <si>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</si>
  <si>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</si>
  <si>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</si>
  <si>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</si>
  <si>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</si>
  <si>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</si>
  <si>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</si>
  <si>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</si>
  <si>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</si>
  <si>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</si>
  <si>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</si>
  <si>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</si>
  <si>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</si>
  <si>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</si>
  <si>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</si>
  <si>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</si>
  <si>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</si>
  <si>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</si>
  <si>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</si>
  <si>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</si>
  <si>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</si>
  <si>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</si>
  <si>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</si>
  <si>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</si>
  <si>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</si>
  <si>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</si>
  <si>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</si>
  <si>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</si>
  <si>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</si>
  <si>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</si>
  <si>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</si>
  <si>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</si>
  <si>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</si>
  <si>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</si>
  <si>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</si>
  <si>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</si>
  <si>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</si>
  <si>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</si>
  <si>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</si>
  <si>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</si>
  <si>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</si>
  <si>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</si>
  <si>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</si>
  <si>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</si>
  <si>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</si>
  <si>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</si>
  <si>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</si>
  <si>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</si>
  <si>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</si>
  <si>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</si>
  <si>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</si>
  <si>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</si>
  <si>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</si>
  <si>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</si>
  <si>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</si>
  <si>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</si>
  <si>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</si>
  <si>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</si>
  <si>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</si>
  <si>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</si>
  <si>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</si>
  <si>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</si>
  <si>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</si>
  <si>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</si>
  <si>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</si>
  <si>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</si>
  <si>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</si>
  <si>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</si>
  <si>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</si>
  <si>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</si>
  <si>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</si>
  <si>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</si>
  <si>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</si>
  <si>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</si>
  <si>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</si>
  <si>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</si>
  <si>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</si>
  <si>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</si>
  <si>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</si>
  <si>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</si>
  <si>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</si>
  <si>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</si>
  <si>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</si>
  <si>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</si>
  <si>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</si>
  <si>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</si>
  <si>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</si>
  <si>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</si>
  <si>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</si>
  <si>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</si>
  <si>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</si>
  <si>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</si>
  <si>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</si>
  <si>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</si>
  <si>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</si>
  <si>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</si>
  <si>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</si>
  <si>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</si>
  <si>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</si>
  <si>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</si>
  <si>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</si>
  <si>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</si>
  <si>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</si>
  <si>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</si>
  <si>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</si>
  <si>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</si>
  <si>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</si>
  <si>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</si>
  <si>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</si>
  <si>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</si>
  <si>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</si>
  <si>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</si>
  <si>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</si>
  <si>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</si>
  <si>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</si>
  <si>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</si>
  <si>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</si>
  <si>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</si>
  <si>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</si>
  <si>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</si>
  <si>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</si>
  <si>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</si>
  <si>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</si>
  <si>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</si>
  <si>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</si>
  <si>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</si>
  <si>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</si>
  <si>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</si>
  <si>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</si>
  <si>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</si>
  <si>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</si>
  <si>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</si>
  <si>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</si>
  <si>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</si>
  <si>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</si>
  <si>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</si>
  <si>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</si>
  <si>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</si>
  <si>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</si>
  <si>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</si>
  <si>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</si>
  <si>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</si>
  <si>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</si>
  <si>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</si>
  <si>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</si>
  <si>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</si>
  <si>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</si>
  <si>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</si>
  <si>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</si>
  <si>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</si>
  <si>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</si>
  <si>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</si>
  <si>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</si>
  <si>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</si>
  <si>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</si>
  <si>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</si>
  <si>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</si>
  <si>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</si>
  <si>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</si>
  <si>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</si>
  <si>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</si>
  <si>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</si>
  <si>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</si>
  <si>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</si>
  <si>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</si>
  <si>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</si>
  <si>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</si>
  <si>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</si>
  <si>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</si>
  <si>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</si>
  <si>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</si>
  <si>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</si>
  <si>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</si>
  <si>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</si>
  <si>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</si>
  <si>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</si>
  <si>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</si>
  <si>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</si>
  <si>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</si>
  <si>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</si>
  <si>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</si>
  <si>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</si>
  <si>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</si>
  <si>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</si>
  <si>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</si>
  <si>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</si>
  <si>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</si>
  <si>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</si>
  <si>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</si>
  <si>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</si>
  <si>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</si>
  <si>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</si>
  <si>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</si>
  <si>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</si>
  <si>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</si>
  <si>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</si>
  <si>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</si>
  <si>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</si>
  <si>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</si>
  <si>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</si>
  <si>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</si>
  <si>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</si>
  <si>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</si>
  <si>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</si>
  <si>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</si>
  <si>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</si>
  <si>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</si>
  <si>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</si>
  <si>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</si>
  <si>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</si>
  <si>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</si>
  <si>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</si>
  <si>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</si>
  <si>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</si>
  <si>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</si>
  <si>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</si>
  <si>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</si>
  <si>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</si>
  <si>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</si>
  <si>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</si>
  <si>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</si>
  <si>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</si>
  <si>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</si>
  <si>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</si>
  <si>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</si>
  <si>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</si>
  <si>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</si>
  <si>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</si>
  <si>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</si>
  <si>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</si>
  <si>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</si>
  <si>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</si>
  <si>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</si>
  <si>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</si>
  <si>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</si>
  <si>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</si>
  <si>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</si>
  <si>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</si>
  <si>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</si>
  <si>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</si>
  <si>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</si>
  <si>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</si>
  <si>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</si>
  <si>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</si>
  <si>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</si>
  <si>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</si>
  <si>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</si>
  <si>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</si>
  <si>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</si>
  <si>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</si>
  <si>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</si>
  <si>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</si>
  <si>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</si>
  <si>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</si>
  <si>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</si>
  <si>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</si>
  <si>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</si>
  <si>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</si>
  <si>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</si>
  <si>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</si>
  <si>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</si>
  <si>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</si>
  <si>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</si>
  <si>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</si>
  <si>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</si>
  <si>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</si>
  <si>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</si>
  <si>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</si>
  <si>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</si>
  <si>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</si>
  <si>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</si>
  <si>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</si>
  <si>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</si>
  <si>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</si>
  <si>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</si>
  <si>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</si>
  <si>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</si>
  <si>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</si>
  <si>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</si>
  <si>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</si>
  <si>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</si>
  <si>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</si>
  <si>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</si>
  <si>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</si>
  <si>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</si>
  <si>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</si>
  <si>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</si>
  <si>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</si>
  <si>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</si>
  <si>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</si>
  <si>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</si>
  <si>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</si>
  <si>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</si>
  <si>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</si>
  <si>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</si>
  <si>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</si>
  <si>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</si>
  <si>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</si>
  <si>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</si>
  <si>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</si>
  <si>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</si>
  <si>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</si>
  <si>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</si>
  <si>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</si>
  <si>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</si>
  <si>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</si>
  <si>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</si>
  <si>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</si>
  <si>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</si>
  <si>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</si>
  <si>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</si>
  <si>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</si>
  <si>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</si>
  <si>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</si>
  <si>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</si>
  <si>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</si>
  <si>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</si>
  <si>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</si>
  <si>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</si>
  <si>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</si>
  <si>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</si>
  <si>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</si>
  <si>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</si>
  <si>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</si>
  <si>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</si>
  <si>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</si>
  <si>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</si>
  <si>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</si>
  <si>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</si>
  <si>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</si>
  <si>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</si>
  <si>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</si>
  <si>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</si>
  <si>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</si>
  <si>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</si>
  <si>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</si>
  <si>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</si>
  <si>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</si>
  <si>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</si>
  <si>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</si>
  <si>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</si>
  <si>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</si>
  <si>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</si>
  <si>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</si>
  <si>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</si>
  <si>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</si>
  <si>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</si>
  <si>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</si>
  <si>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</si>
  <si>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</si>
  <si>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</si>
  <si>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</si>
  <si>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</si>
  <si>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</si>
  <si>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</si>
  <si>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</si>
  <si>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</si>
  <si>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</si>
  <si>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</si>
  <si>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</si>
  <si>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</si>
  <si>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</si>
  <si>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</si>
  <si>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</si>
  <si>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</si>
  <si>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</si>
  <si>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</si>
  <si>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</si>
  <si>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</si>
  <si>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</si>
  <si>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</si>
  <si>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</si>
  <si>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</si>
  <si>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</si>
  <si>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</si>
  <si>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</si>
  <si>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</si>
  <si>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</si>
  <si>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</si>
  <si>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</si>
  <si>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</si>
  <si>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</si>
  <si>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</si>
  <si>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</si>
  <si>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</si>
  <si>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</si>
  <si>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</si>
  <si>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</si>
  <si>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</si>
  <si>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</si>
  <si>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</si>
  <si>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</si>
  <si>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</si>
  <si>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</si>
  <si>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</si>
  <si>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</si>
  <si>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</si>
  <si>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</si>
  <si>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</si>
  <si>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</si>
  <si>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</si>
  <si>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</si>
  <si>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</si>
  <si>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</si>
  <si>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</si>
  <si>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</si>
  <si>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</si>
  <si>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</si>
  <si>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</si>
  <si>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</si>
  <si>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</si>
  <si>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</si>
  <si>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</si>
  <si>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</si>
  <si>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</si>
  <si>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</si>
  <si>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</si>
  <si>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</si>
  <si>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</si>
  <si>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</si>
  <si>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</si>
  <si>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</si>
  <si>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</si>
  <si>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</si>
  <si>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</si>
  <si>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</si>
  <si>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</si>
  <si>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</si>
  <si>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</si>
  <si>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</si>
  <si>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</si>
  <si>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</si>
  <si>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</si>
  <si>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</si>
  <si>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</si>
  <si>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</si>
  <si>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</si>
  <si>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</si>
  <si>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</si>
  <si>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</si>
  <si>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</si>
  <si>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</si>
  <si>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</si>
  <si>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</si>
  <si>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</si>
  <si>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</si>
  <si>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</si>
  <si>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</si>
  <si>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</si>
  <si>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</si>
  <si>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</si>
  <si>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</si>
  <si>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</si>
  <si>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</si>
  <si>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</si>
  <si>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</si>
  <si>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</si>
  <si>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</si>
  <si>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</si>
  <si>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</si>
  <si>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</si>
  <si>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</si>
  <si>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</si>
  <si>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</si>
  <si>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</si>
  <si>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</si>
  <si>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</si>
  <si>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</si>
  <si>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</si>
  <si>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</si>
  <si>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</si>
  <si>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</si>
  <si>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</si>
  <si>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</si>
  <si>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</si>
  <si>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</si>
  <si>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</si>
  <si>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</si>
  <si>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</si>
  <si>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</si>
  <si>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</si>
  <si>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</si>
  <si>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</si>
  <si>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</si>
  <si>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</si>
  <si>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</si>
  <si>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</si>
  <si>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</si>
  <si>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</si>
  <si>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</si>
  <si>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</si>
  <si>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</si>
  <si>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</si>
  <si>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</si>
  <si>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</si>
  <si>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</si>
  <si>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</si>
  <si>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</si>
  <si>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</si>
  <si>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</si>
  <si>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</si>
  <si>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</si>
  <si>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</si>
  <si>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</si>
  <si>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</si>
  <si>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</si>
  <si>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</si>
  <si>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</si>
  <si>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</si>
  <si>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</si>
  <si>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</si>
  <si>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</si>
  <si>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</si>
  <si>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</si>
  <si>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</si>
  <si>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</si>
  <si>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</si>
  <si>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</si>
  <si>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</si>
  <si>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</si>
  <si>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</si>
  <si>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</si>
  <si>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2021-86-10002023</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</si>
  <si>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</si>
  <si>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</si>
  <si>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</si>
  <si>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</si>
  <si>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</si>
  <si>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</si>
  <si>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</si>
  <si>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</si>
  <si>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</si>
  <si>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</si>
  <si>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</si>
  <si>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225</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</si>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</sst>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9" zoomScale="85" zoomScaleNormal="85" zoomScaleSheetLayoutView="40" zoomScalePageLayoutView="40" workbookViewId="0">
      <selection activeCell="M185" activeCellId="1" sqref="E185 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1097</v>
      </c>
      <c r="I15" s="32" t="s">
        <v>2624</v>
      </c>
      <c r="J15" s="108" t="s">
        <v>2626</v>
      </c>
      <c r="L15" s="225" t="s">
        <v>8</v>
      </c>
      <c r="M15" s="225"/>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244"/>
      <c r="I20" s="149" t="s">
        <v>1097</v>
      </c>
      <c r="J20" s="150" t="s">
        <v>775</v>
      </c>
      <c r="K20" s="151">
        <v>3151427918</v>
      </c>
      <c r="L20" s="152">
        <v>44194</v>
      </c>
      <c r="M20" s="152">
        <v>44561</v>
      </c>
      <c r="N20" s="135">
        <f>+(M20-L20)/30</f>
        <v>12.233333333333333</v>
      </c>
      <c r="O20" s="138"/>
      <c r="U20" s="134"/>
      <c r="V20" s="105">
        <f ca="1">NOW()</f>
        <v>44193.680039699073</v>
      </c>
      <c r="W20" s="105">
        <f ca="1">NOW()</f>
        <v>44193.680039699073</v>
      </c>
    </row>
    <row r="21" spans="1:23" ht="30" customHeight="1" outlineLevel="1" x14ac:dyDescent="0.25">
      <c r="A21" s="9"/>
      <c r="B21" s="71"/>
      <c r="C21" s="5"/>
      <c r="D21" s="5"/>
      <c r="E21" s="5"/>
      <c r="F21" s="5"/>
      <c r="G21" s="5"/>
      <c r="H21" s="70"/>
      <c r="I21" s="149" t="s">
        <v>1097</v>
      </c>
      <c r="J21" s="150" t="s">
        <v>128</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t="s">
        <v>1097</v>
      </c>
      <c r="J22" s="150" t="s">
        <v>855</v>
      </c>
      <c r="K22" s="151">
        <v>0</v>
      </c>
      <c r="L22" s="152">
        <v>44194</v>
      </c>
      <c r="M22" s="152">
        <v>44561</v>
      </c>
      <c r="N22" s="136">
        <f t="shared" ref="N22:N33" si="1">+(M22-L22)/30</f>
        <v>12.233333333333333</v>
      </c>
      <c r="O22" s="139"/>
    </row>
    <row r="23" spans="1:23" ht="30" customHeight="1" outlineLevel="1" x14ac:dyDescent="0.25">
      <c r="A23" s="9"/>
      <c r="B23" s="101"/>
      <c r="C23" s="21"/>
      <c r="D23" s="21"/>
      <c r="E23" s="21"/>
      <c r="F23" s="5"/>
      <c r="G23" s="5"/>
      <c r="H23" s="70"/>
      <c r="I23" s="149" t="s">
        <v>1097</v>
      </c>
      <c r="J23" s="150" t="s">
        <v>1105</v>
      </c>
      <c r="K23" s="151">
        <v>0</v>
      </c>
      <c r="L23" s="152">
        <v>44194</v>
      </c>
      <c r="M23" s="152">
        <v>44561</v>
      </c>
      <c r="N23" s="136">
        <f t="shared" si="1"/>
        <v>12.233333333333333</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HORIZONTES FUNDACIÓN PARA EL AMOR Y LA SALUD</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2698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2700</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2701</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2702</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2703</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2704</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2705</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232</v>
      </c>
      <c r="E59" s="145">
        <v>42675</v>
      </c>
      <c r="F59" s="145">
        <v>43312</v>
      </c>
      <c r="G59" s="160">
        <f t="shared" si="3"/>
        <v>21.233333333333334</v>
      </c>
      <c r="H59" s="64" t="s">
        <v>2700</v>
      </c>
      <c r="I59" s="63" t="s">
        <v>1097</v>
      </c>
      <c r="J59" s="63" t="s">
        <v>128</v>
      </c>
      <c r="K59" s="66">
        <v>1639859970</v>
      </c>
      <c r="L59" s="124" t="s">
        <v>1148</v>
      </c>
      <c r="M59" s="117">
        <v>1</v>
      </c>
      <c r="N59" s="124" t="s">
        <v>27</v>
      </c>
      <c r="O59" s="124" t="s">
        <v>1148</v>
      </c>
      <c r="P59" s="79"/>
    </row>
    <row r="60" spans="1:16" s="7" customFormat="1" ht="24.75" customHeight="1" outlineLevel="1" x14ac:dyDescent="0.25">
      <c r="A60" s="144">
        <v>13</v>
      </c>
      <c r="B60" s="64" t="s">
        <v>2664</v>
      </c>
      <c r="C60" s="124" t="s">
        <v>31</v>
      </c>
      <c r="D60" s="63">
        <v>208</v>
      </c>
      <c r="E60" s="145">
        <v>43085</v>
      </c>
      <c r="F60" s="145">
        <v>43312</v>
      </c>
      <c r="G60" s="160">
        <f t="shared" si="3"/>
        <v>7.5666666666666664</v>
      </c>
      <c r="H60" s="64" t="s">
        <v>2701</v>
      </c>
      <c r="I60" s="63" t="s">
        <v>1097</v>
      </c>
      <c r="J60" s="63" t="s">
        <v>128</v>
      </c>
      <c r="K60" s="66">
        <v>571960661</v>
      </c>
      <c r="L60" s="124" t="s">
        <v>1148</v>
      </c>
      <c r="M60" s="117">
        <v>1</v>
      </c>
      <c r="N60" s="124" t="s">
        <v>27</v>
      </c>
      <c r="O60" s="124" t="s">
        <v>1148</v>
      </c>
      <c r="P60" s="79"/>
    </row>
    <row r="61" spans="1:16" s="7" customFormat="1" ht="24.75" customHeight="1" outlineLevel="1" x14ac:dyDescent="0.25">
      <c r="A61" s="144">
        <v>14</v>
      </c>
      <c r="B61" s="64" t="s">
        <v>2664</v>
      </c>
      <c r="C61" s="124" t="s">
        <v>31</v>
      </c>
      <c r="D61" s="63">
        <v>104</v>
      </c>
      <c r="E61" s="145">
        <v>43313</v>
      </c>
      <c r="F61" s="145">
        <v>43449</v>
      </c>
      <c r="G61" s="160">
        <f t="shared" si="3"/>
        <v>4.5333333333333332</v>
      </c>
      <c r="H61" s="64" t="s">
        <v>2702</v>
      </c>
      <c r="I61" s="63" t="s">
        <v>1097</v>
      </c>
      <c r="J61" s="63" t="s">
        <v>128</v>
      </c>
      <c r="K61" s="66">
        <v>392216161</v>
      </c>
      <c r="L61" s="124" t="s">
        <v>1148</v>
      </c>
      <c r="M61" s="117">
        <v>1</v>
      </c>
      <c r="N61" s="124" t="s">
        <v>27</v>
      </c>
      <c r="O61" s="124" t="s">
        <v>1148</v>
      </c>
      <c r="P61" s="79"/>
    </row>
    <row r="62" spans="1:16" s="7" customFormat="1" ht="24.75" customHeight="1" outlineLevel="1" x14ac:dyDescent="0.25">
      <c r="A62" s="144">
        <v>15</v>
      </c>
      <c r="B62" s="64" t="s">
        <v>2664</v>
      </c>
      <c r="C62" s="124" t="s">
        <v>31</v>
      </c>
      <c r="D62" s="63">
        <v>122</v>
      </c>
      <c r="E62" s="145">
        <v>43405</v>
      </c>
      <c r="F62" s="145">
        <v>43434</v>
      </c>
      <c r="G62" s="160">
        <f t="shared" si="3"/>
        <v>0.96666666666666667</v>
      </c>
      <c r="H62" s="64" t="s">
        <v>2703</v>
      </c>
      <c r="I62" s="63" t="s">
        <v>1097</v>
      </c>
      <c r="J62" s="63" t="s">
        <v>128</v>
      </c>
      <c r="K62" s="66">
        <v>137766484</v>
      </c>
      <c r="L62" s="124" t="s">
        <v>1148</v>
      </c>
      <c r="M62" s="117">
        <v>1</v>
      </c>
      <c r="N62" s="124" t="s">
        <v>27</v>
      </c>
      <c r="O62" s="124" t="s">
        <v>1148</v>
      </c>
      <c r="P62" s="79"/>
    </row>
    <row r="63" spans="1:16" s="7" customFormat="1" ht="24.75" customHeight="1" outlineLevel="1" x14ac:dyDescent="0.25">
      <c r="A63" s="144">
        <v>16</v>
      </c>
      <c r="B63" s="64" t="s">
        <v>2664</v>
      </c>
      <c r="C63" s="124" t="s">
        <v>31</v>
      </c>
      <c r="D63" s="63">
        <v>86001592018</v>
      </c>
      <c r="E63" s="145">
        <v>43450</v>
      </c>
      <c r="F63" s="145">
        <v>43799</v>
      </c>
      <c r="G63" s="160">
        <f t="shared" si="3"/>
        <v>11.633333333333333</v>
      </c>
      <c r="H63" s="64" t="s">
        <v>2704</v>
      </c>
      <c r="I63" s="63" t="s">
        <v>1097</v>
      </c>
      <c r="J63" s="63" t="s">
        <v>128</v>
      </c>
      <c r="K63" s="66">
        <v>923867747</v>
      </c>
      <c r="L63" s="124" t="s">
        <v>1148</v>
      </c>
      <c r="M63" s="117">
        <v>1</v>
      </c>
      <c r="N63" s="124" t="s">
        <v>27</v>
      </c>
      <c r="O63" s="124" t="s">
        <v>1148</v>
      </c>
      <c r="P63" s="79"/>
    </row>
    <row r="64" spans="1:16" s="7" customFormat="1" ht="24.75" customHeight="1" outlineLevel="1" x14ac:dyDescent="0.25">
      <c r="A64" s="144">
        <v>17</v>
      </c>
      <c r="B64" s="64" t="s">
        <v>2664</v>
      </c>
      <c r="C64" s="124" t="s">
        <v>31</v>
      </c>
      <c r="D64" s="63">
        <v>69</v>
      </c>
      <c r="E64" s="145">
        <v>43497</v>
      </c>
      <c r="F64" s="145">
        <v>43826</v>
      </c>
      <c r="G64" s="160">
        <f t="shared" si="3"/>
        <v>10.966666666666667</v>
      </c>
      <c r="H64" s="64" t="s">
        <v>2705</v>
      </c>
      <c r="I64" s="63" t="s">
        <v>1097</v>
      </c>
      <c r="J64" s="63" t="s">
        <v>128</v>
      </c>
      <c r="K64" s="66">
        <v>1159427087</v>
      </c>
      <c r="L64" s="124" t="s">
        <v>1148</v>
      </c>
      <c r="M64" s="117">
        <v>1</v>
      </c>
      <c r="N64" s="124" t="s">
        <v>27</v>
      </c>
      <c r="O64" s="124" t="s">
        <v>1148</v>
      </c>
      <c r="P64" s="79"/>
    </row>
    <row r="65" spans="1:16" s="7" customFormat="1" ht="24.75" customHeight="1" outlineLevel="1" x14ac:dyDescent="0.25">
      <c r="A65" s="144">
        <v>18</v>
      </c>
      <c r="B65" s="64" t="s">
        <v>2664</v>
      </c>
      <c r="C65" s="124" t="s">
        <v>31</v>
      </c>
      <c r="D65" s="63">
        <v>232</v>
      </c>
      <c r="E65" s="145">
        <v>42675</v>
      </c>
      <c r="F65" s="145">
        <v>43312</v>
      </c>
      <c r="G65" s="160">
        <f t="shared" si="3"/>
        <v>21.233333333333334</v>
      </c>
      <c r="H65" s="64" t="s">
        <v>2700</v>
      </c>
      <c r="I65" s="63" t="s">
        <v>1097</v>
      </c>
      <c r="J65" s="63" t="s">
        <v>855</v>
      </c>
      <c r="K65" s="66">
        <v>1639859970</v>
      </c>
      <c r="L65" s="124" t="s">
        <v>1148</v>
      </c>
      <c r="M65" s="117">
        <v>1</v>
      </c>
      <c r="N65" s="124" t="s">
        <v>27</v>
      </c>
      <c r="O65" s="124" t="s">
        <v>1148</v>
      </c>
      <c r="P65" s="79"/>
    </row>
    <row r="66" spans="1:16" s="7" customFormat="1" ht="24.75" customHeight="1" outlineLevel="1" x14ac:dyDescent="0.25">
      <c r="A66" s="144">
        <v>19</v>
      </c>
      <c r="B66" s="64" t="s">
        <v>2664</v>
      </c>
      <c r="C66" s="124" t="s">
        <v>31</v>
      </c>
      <c r="D66" s="63">
        <v>236</v>
      </c>
      <c r="E66" s="145">
        <v>42677</v>
      </c>
      <c r="F66" s="145">
        <v>43008</v>
      </c>
      <c r="G66" s="160">
        <f t="shared" si="3"/>
        <v>11.033333333333333</v>
      </c>
      <c r="H66" s="64" t="s">
        <v>2700</v>
      </c>
      <c r="I66" s="63" t="s">
        <v>1097</v>
      </c>
      <c r="J66" s="63" t="s">
        <v>855</v>
      </c>
      <c r="K66" s="66">
        <v>25535889</v>
      </c>
      <c r="L66" s="124" t="s">
        <v>1148</v>
      </c>
      <c r="M66" s="117">
        <v>1</v>
      </c>
      <c r="N66" s="124" t="s">
        <v>27</v>
      </c>
      <c r="O66" s="124" t="s">
        <v>1148</v>
      </c>
      <c r="P66" s="79"/>
    </row>
    <row r="67" spans="1:16" s="7" customFormat="1" ht="24.75" customHeight="1" outlineLevel="1" x14ac:dyDescent="0.25">
      <c r="A67" s="144">
        <v>20</v>
      </c>
      <c r="B67" s="64" t="s">
        <v>2664</v>
      </c>
      <c r="C67" s="124" t="s">
        <v>31</v>
      </c>
      <c r="D67" s="63">
        <v>208</v>
      </c>
      <c r="E67" s="145">
        <v>43085</v>
      </c>
      <c r="F67" s="145">
        <v>43312</v>
      </c>
      <c r="G67" s="160">
        <f t="shared" si="3"/>
        <v>7.5666666666666664</v>
      </c>
      <c r="H67" s="64" t="s">
        <v>2701</v>
      </c>
      <c r="I67" s="63" t="s">
        <v>1097</v>
      </c>
      <c r="J67" s="63" t="s">
        <v>855</v>
      </c>
      <c r="K67" s="66">
        <v>571960661</v>
      </c>
      <c r="L67" s="124" t="s">
        <v>1148</v>
      </c>
      <c r="M67" s="117">
        <v>1</v>
      </c>
      <c r="N67" s="124" t="s">
        <v>27</v>
      </c>
      <c r="O67" s="124" t="s">
        <v>1148</v>
      </c>
      <c r="P67" s="79"/>
    </row>
    <row r="68" spans="1:16" s="7" customFormat="1" ht="24.75" customHeight="1" outlineLevel="1" x14ac:dyDescent="0.25">
      <c r="A68" s="144">
        <v>21</v>
      </c>
      <c r="B68" s="64" t="s">
        <v>2664</v>
      </c>
      <c r="C68" s="124" t="s">
        <v>31</v>
      </c>
      <c r="D68" s="63">
        <v>104</v>
      </c>
      <c r="E68" s="145">
        <v>43313</v>
      </c>
      <c r="F68" s="145">
        <v>43449</v>
      </c>
      <c r="G68" s="160">
        <f t="shared" si="3"/>
        <v>4.5333333333333332</v>
      </c>
      <c r="H68" s="64" t="s">
        <v>2702</v>
      </c>
      <c r="I68" s="63" t="s">
        <v>1097</v>
      </c>
      <c r="J68" s="63" t="s">
        <v>855</v>
      </c>
      <c r="K68" s="66">
        <v>392216161</v>
      </c>
      <c r="L68" s="124" t="s">
        <v>1148</v>
      </c>
      <c r="M68" s="117">
        <v>1</v>
      </c>
      <c r="N68" s="124" t="s">
        <v>27</v>
      </c>
      <c r="O68" s="124" t="s">
        <v>1148</v>
      </c>
      <c r="P68" s="79"/>
    </row>
    <row r="69" spans="1:16" s="7" customFormat="1" ht="24.75" customHeight="1" outlineLevel="1" x14ac:dyDescent="0.25">
      <c r="A69" s="144">
        <v>22</v>
      </c>
      <c r="B69" s="64" t="s">
        <v>2664</v>
      </c>
      <c r="C69" s="124" t="s">
        <v>31</v>
      </c>
      <c r="D69" s="63">
        <v>122</v>
      </c>
      <c r="E69" s="145">
        <v>43405</v>
      </c>
      <c r="F69" s="145">
        <v>43434</v>
      </c>
      <c r="G69" s="160">
        <f t="shared" si="3"/>
        <v>0.96666666666666667</v>
      </c>
      <c r="H69" s="64" t="s">
        <v>2703</v>
      </c>
      <c r="I69" s="63" t="s">
        <v>1097</v>
      </c>
      <c r="J69" s="63" t="s">
        <v>855</v>
      </c>
      <c r="K69" s="66">
        <v>137766484</v>
      </c>
      <c r="L69" s="124" t="s">
        <v>1148</v>
      </c>
      <c r="M69" s="117">
        <v>1</v>
      </c>
      <c r="N69" s="124" t="s">
        <v>27</v>
      </c>
      <c r="O69" s="124" t="s">
        <v>1148</v>
      </c>
      <c r="P69" s="79"/>
    </row>
    <row r="70" spans="1:16" s="7" customFormat="1" ht="24.75" customHeight="1" outlineLevel="1" x14ac:dyDescent="0.25">
      <c r="A70" s="144">
        <v>23</v>
      </c>
      <c r="B70" s="64" t="s">
        <v>2664</v>
      </c>
      <c r="C70" s="124" t="s">
        <v>31</v>
      </c>
      <c r="D70" s="63">
        <v>86001592018</v>
      </c>
      <c r="E70" s="145">
        <v>43450</v>
      </c>
      <c r="F70" s="145">
        <v>43799</v>
      </c>
      <c r="G70" s="160">
        <f t="shared" si="3"/>
        <v>11.633333333333333</v>
      </c>
      <c r="H70" s="64" t="s">
        <v>2704</v>
      </c>
      <c r="I70" s="63" t="s">
        <v>1097</v>
      </c>
      <c r="J70" s="63" t="s">
        <v>855</v>
      </c>
      <c r="K70" s="66">
        <v>923867747</v>
      </c>
      <c r="L70" s="124" t="s">
        <v>1148</v>
      </c>
      <c r="M70" s="117">
        <v>1</v>
      </c>
      <c r="N70" s="124" t="s">
        <v>27</v>
      </c>
      <c r="O70" s="124" t="s">
        <v>1148</v>
      </c>
      <c r="P70" s="79"/>
    </row>
    <row r="71" spans="1:16" s="7" customFormat="1" ht="24.75" customHeight="1" outlineLevel="1" x14ac:dyDescent="0.25">
      <c r="A71" s="144">
        <v>24</v>
      </c>
      <c r="B71" s="64" t="s">
        <v>2664</v>
      </c>
      <c r="C71" s="124" t="s">
        <v>31</v>
      </c>
      <c r="D71" s="63">
        <v>69</v>
      </c>
      <c r="E71" s="145">
        <v>43497</v>
      </c>
      <c r="F71" s="145">
        <v>43826</v>
      </c>
      <c r="G71" s="160">
        <f t="shared" si="3"/>
        <v>10.966666666666667</v>
      </c>
      <c r="H71" s="64" t="s">
        <v>2705</v>
      </c>
      <c r="I71" s="63" t="s">
        <v>1097</v>
      </c>
      <c r="J71" s="63" t="s">
        <v>855</v>
      </c>
      <c r="K71" s="66">
        <v>1159427087</v>
      </c>
      <c r="L71" s="124" t="s">
        <v>1148</v>
      </c>
      <c r="M71" s="117">
        <v>1</v>
      </c>
      <c r="N71" s="124" t="s">
        <v>27</v>
      </c>
      <c r="O71" s="124" t="s">
        <v>1148</v>
      </c>
      <c r="P71" s="79"/>
    </row>
    <row r="72" spans="1:16" s="7" customFormat="1" ht="24.75" customHeight="1" outlineLevel="1" x14ac:dyDescent="0.25">
      <c r="A72" s="144">
        <v>25</v>
      </c>
      <c r="B72" s="64" t="s">
        <v>2664</v>
      </c>
      <c r="C72" s="124" t="s">
        <v>31</v>
      </c>
      <c r="D72" s="63">
        <v>232</v>
      </c>
      <c r="E72" s="145">
        <v>42675</v>
      </c>
      <c r="F72" s="145">
        <v>43312</v>
      </c>
      <c r="G72" s="160">
        <f t="shared" si="3"/>
        <v>21.233333333333334</v>
      </c>
      <c r="H72" s="64" t="s">
        <v>2700</v>
      </c>
      <c r="I72" s="63" t="s">
        <v>1097</v>
      </c>
      <c r="J72" s="63" t="s">
        <v>1105</v>
      </c>
      <c r="K72" s="66">
        <v>1639859970</v>
      </c>
      <c r="L72" s="124" t="s">
        <v>1148</v>
      </c>
      <c r="M72" s="117">
        <v>1</v>
      </c>
      <c r="N72" s="124" t="s">
        <v>27</v>
      </c>
      <c r="O72" s="124" t="s">
        <v>1148</v>
      </c>
      <c r="P72" s="79"/>
    </row>
    <row r="73" spans="1:16" s="7" customFormat="1" ht="24.75" customHeight="1" outlineLevel="1" x14ac:dyDescent="0.25">
      <c r="A73" s="144">
        <v>26</v>
      </c>
      <c r="B73" s="122" t="s">
        <v>2664</v>
      </c>
      <c r="C73" s="124" t="s">
        <v>31</v>
      </c>
      <c r="D73" s="63">
        <v>250</v>
      </c>
      <c r="E73" s="145">
        <v>42719</v>
      </c>
      <c r="F73" s="145">
        <v>43084</v>
      </c>
      <c r="G73" s="160">
        <f t="shared" si="3"/>
        <v>12.166666666666666</v>
      </c>
      <c r="H73" s="64" t="s">
        <v>2706</v>
      </c>
      <c r="I73" s="63" t="s">
        <v>1097</v>
      </c>
      <c r="J73" s="63" t="s">
        <v>1105</v>
      </c>
      <c r="K73" s="66">
        <v>600539862</v>
      </c>
      <c r="L73" s="124" t="s">
        <v>1148</v>
      </c>
      <c r="M73" s="117">
        <v>1</v>
      </c>
      <c r="N73" s="124" t="s">
        <v>27</v>
      </c>
      <c r="O73" s="124" t="s">
        <v>1148</v>
      </c>
      <c r="P73" s="79"/>
    </row>
    <row r="74" spans="1:16" s="7" customFormat="1" ht="24.75" customHeight="1" outlineLevel="1" x14ac:dyDescent="0.25">
      <c r="A74" s="144">
        <v>27</v>
      </c>
      <c r="B74" s="122" t="s">
        <v>2664</v>
      </c>
      <c r="C74" s="124" t="s">
        <v>31</v>
      </c>
      <c r="D74" s="63">
        <v>207</v>
      </c>
      <c r="E74" s="145">
        <v>43085</v>
      </c>
      <c r="F74" s="145">
        <v>43312</v>
      </c>
      <c r="G74" s="160">
        <f t="shared" si="3"/>
        <v>7.5666666666666664</v>
      </c>
      <c r="H74" s="64" t="s">
        <v>2707</v>
      </c>
      <c r="I74" s="63" t="s">
        <v>1097</v>
      </c>
      <c r="J74" s="63" t="s">
        <v>1105</v>
      </c>
      <c r="K74" s="66">
        <v>371467596</v>
      </c>
      <c r="L74" s="124" t="s">
        <v>1148</v>
      </c>
      <c r="M74" s="117">
        <v>1</v>
      </c>
      <c r="N74" s="124" t="s">
        <v>27</v>
      </c>
      <c r="O74" s="124" t="s">
        <v>1148</v>
      </c>
      <c r="P74" s="79"/>
    </row>
    <row r="75" spans="1:16" s="7" customFormat="1" ht="24.75" customHeight="1" outlineLevel="1" x14ac:dyDescent="0.25">
      <c r="A75" s="144">
        <v>28</v>
      </c>
      <c r="B75" s="122" t="s">
        <v>2664</v>
      </c>
      <c r="C75" s="124" t="s">
        <v>31</v>
      </c>
      <c r="D75" s="63">
        <v>208</v>
      </c>
      <c r="E75" s="145">
        <v>43085</v>
      </c>
      <c r="F75" s="145">
        <v>43312</v>
      </c>
      <c r="G75" s="160">
        <f t="shared" si="3"/>
        <v>7.5666666666666664</v>
      </c>
      <c r="H75" s="64" t="s">
        <v>2701</v>
      </c>
      <c r="I75" s="63" t="s">
        <v>1097</v>
      </c>
      <c r="J75" s="63" t="s">
        <v>1105</v>
      </c>
      <c r="K75" s="66">
        <v>571960661</v>
      </c>
      <c r="L75" s="124" t="s">
        <v>1148</v>
      </c>
      <c r="M75" s="117">
        <v>1</v>
      </c>
      <c r="N75" s="124" t="s">
        <v>27</v>
      </c>
      <c r="O75" s="124" t="s">
        <v>1148</v>
      </c>
      <c r="P75" s="79"/>
    </row>
    <row r="76" spans="1:16" s="7" customFormat="1" ht="24.75" customHeight="1" outlineLevel="1" x14ac:dyDescent="0.25">
      <c r="A76" s="144">
        <v>29</v>
      </c>
      <c r="B76" s="122" t="s">
        <v>2664</v>
      </c>
      <c r="C76" s="124" t="s">
        <v>31</v>
      </c>
      <c r="D76" s="63">
        <v>104</v>
      </c>
      <c r="E76" s="145">
        <v>43313</v>
      </c>
      <c r="F76" s="145">
        <v>43449</v>
      </c>
      <c r="G76" s="160">
        <f t="shared" si="3"/>
        <v>4.5333333333333332</v>
      </c>
      <c r="H76" s="64" t="s">
        <v>2702</v>
      </c>
      <c r="I76" s="63" t="s">
        <v>1097</v>
      </c>
      <c r="J76" s="63" t="s">
        <v>1105</v>
      </c>
      <c r="K76" s="66">
        <v>392216161</v>
      </c>
      <c r="L76" s="124" t="s">
        <v>1148</v>
      </c>
      <c r="M76" s="117">
        <v>1</v>
      </c>
      <c r="N76" s="124" t="s">
        <v>27</v>
      </c>
      <c r="O76" s="124" t="s">
        <v>1148</v>
      </c>
      <c r="P76" s="79"/>
    </row>
    <row r="77" spans="1:16" s="7" customFormat="1" ht="24.75" customHeight="1" outlineLevel="1" x14ac:dyDescent="0.25">
      <c r="A77" s="144">
        <v>30</v>
      </c>
      <c r="B77" s="122" t="s">
        <v>2664</v>
      </c>
      <c r="C77" s="124" t="s">
        <v>31</v>
      </c>
      <c r="D77" s="63">
        <v>122</v>
      </c>
      <c r="E77" s="145">
        <v>43405</v>
      </c>
      <c r="F77" s="145">
        <v>43434</v>
      </c>
      <c r="G77" s="160">
        <f t="shared" si="3"/>
        <v>0.96666666666666667</v>
      </c>
      <c r="H77" s="64" t="s">
        <v>2703</v>
      </c>
      <c r="I77" s="63" t="s">
        <v>1097</v>
      </c>
      <c r="J77" s="63" t="s">
        <v>1105</v>
      </c>
      <c r="K77" s="66">
        <v>137766484</v>
      </c>
      <c r="L77" s="124" t="s">
        <v>1148</v>
      </c>
      <c r="M77" s="117">
        <v>1</v>
      </c>
      <c r="N77" s="124" t="s">
        <v>27</v>
      </c>
      <c r="O77" s="124" t="s">
        <v>1148</v>
      </c>
      <c r="P77" s="79"/>
    </row>
    <row r="78" spans="1:16" s="7" customFormat="1" ht="24.75" customHeight="1" outlineLevel="1" x14ac:dyDescent="0.25">
      <c r="A78" s="144">
        <v>31</v>
      </c>
      <c r="B78" s="122" t="s">
        <v>2664</v>
      </c>
      <c r="C78" s="124" t="s">
        <v>31</v>
      </c>
      <c r="D78" s="63">
        <v>124</v>
      </c>
      <c r="E78" s="145">
        <v>43405</v>
      </c>
      <c r="F78" s="145">
        <v>43441</v>
      </c>
      <c r="G78" s="160">
        <f t="shared" si="3"/>
        <v>1.2</v>
      </c>
      <c r="H78" s="64" t="s">
        <v>2708</v>
      </c>
      <c r="I78" s="63" t="s">
        <v>1097</v>
      </c>
      <c r="J78" s="63" t="s">
        <v>1105</v>
      </c>
      <c r="K78" s="66">
        <v>54495887</v>
      </c>
      <c r="L78" s="124" t="s">
        <v>1148</v>
      </c>
      <c r="M78" s="117">
        <v>1</v>
      </c>
      <c r="N78" s="124" t="s">
        <v>27</v>
      </c>
      <c r="O78" s="124" t="s">
        <v>1148</v>
      </c>
      <c r="P78" s="79"/>
    </row>
    <row r="79" spans="1:16" s="7" customFormat="1" ht="24.75" customHeight="1" outlineLevel="1" x14ac:dyDescent="0.25">
      <c r="A79" s="144">
        <v>32</v>
      </c>
      <c r="B79" s="122" t="s">
        <v>2664</v>
      </c>
      <c r="C79" s="124" t="s">
        <v>31</v>
      </c>
      <c r="D79" s="63">
        <v>86001592018</v>
      </c>
      <c r="E79" s="145">
        <v>43450</v>
      </c>
      <c r="F79" s="145">
        <v>43799</v>
      </c>
      <c r="G79" s="160">
        <f t="shared" si="3"/>
        <v>11.633333333333333</v>
      </c>
      <c r="H79" s="64" t="s">
        <v>2704</v>
      </c>
      <c r="I79" s="63" t="s">
        <v>1097</v>
      </c>
      <c r="J79" s="63" t="s">
        <v>1105</v>
      </c>
      <c r="K79" s="66">
        <v>923867747</v>
      </c>
      <c r="L79" s="65" t="s">
        <v>1148</v>
      </c>
      <c r="M79" s="67">
        <v>1</v>
      </c>
      <c r="N79" s="65" t="s">
        <v>27</v>
      </c>
      <c r="O79" s="65" t="s">
        <v>1148</v>
      </c>
      <c r="P79" s="79"/>
    </row>
    <row r="80" spans="1:16" s="7" customFormat="1" ht="24.75" customHeight="1" outlineLevel="1" x14ac:dyDescent="0.25">
      <c r="A80" s="144">
        <v>33</v>
      </c>
      <c r="B80" s="122" t="s">
        <v>2664</v>
      </c>
      <c r="C80" s="124" t="s">
        <v>31</v>
      </c>
      <c r="D80" s="63">
        <v>70</v>
      </c>
      <c r="E80" s="145">
        <v>43493</v>
      </c>
      <c r="F80" s="145">
        <v>43819</v>
      </c>
      <c r="G80" s="160">
        <f t="shared" si="3"/>
        <v>10.866666666666667</v>
      </c>
      <c r="H80" s="64" t="s">
        <v>2709</v>
      </c>
      <c r="I80" s="63" t="s">
        <v>1097</v>
      </c>
      <c r="J80" s="63" t="s">
        <v>1105</v>
      </c>
      <c r="K80" s="66">
        <v>469484467</v>
      </c>
      <c r="L80" s="65" t="s">
        <v>1148</v>
      </c>
      <c r="M80" s="67">
        <v>1</v>
      </c>
      <c r="N80" s="65" t="s">
        <v>27</v>
      </c>
      <c r="O80" s="65" t="s">
        <v>1148</v>
      </c>
      <c r="P80" s="79"/>
    </row>
    <row r="81" spans="1:16" s="7" customFormat="1" ht="24.75" customHeight="1" outlineLevel="1" x14ac:dyDescent="0.25">
      <c r="A81" s="144">
        <v>34</v>
      </c>
      <c r="B81" s="122" t="s">
        <v>2664</v>
      </c>
      <c r="C81" s="124" t="s">
        <v>31</v>
      </c>
      <c r="D81" s="63">
        <v>69</v>
      </c>
      <c r="E81" s="145">
        <v>43497</v>
      </c>
      <c r="F81" s="145">
        <v>43826</v>
      </c>
      <c r="G81" s="160">
        <f t="shared" si="3"/>
        <v>10.966666666666667</v>
      </c>
      <c r="H81" s="64" t="s">
        <v>2705</v>
      </c>
      <c r="I81" s="63" t="s">
        <v>1097</v>
      </c>
      <c r="J81" s="63" t="s">
        <v>1105</v>
      </c>
      <c r="K81" s="66">
        <v>1159427087</v>
      </c>
      <c r="L81" s="65" t="s">
        <v>1148</v>
      </c>
      <c r="M81" s="67">
        <v>1</v>
      </c>
      <c r="N81" s="65" t="s">
        <v>27</v>
      </c>
      <c r="O81" s="65" t="s">
        <v>1148</v>
      </c>
      <c r="P81" s="79"/>
    </row>
    <row r="82" spans="1:16" s="7" customFormat="1" ht="24.75" customHeight="1" outlineLevel="1" x14ac:dyDescent="0.25">
      <c r="A82" s="144">
        <v>35</v>
      </c>
      <c r="B82" s="122" t="s">
        <v>2664</v>
      </c>
      <c r="C82" s="124" t="s">
        <v>31</v>
      </c>
      <c r="D82" s="121" t="s">
        <v>2711</v>
      </c>
      <c r="E82" s="145">
        <v>42675</v>
      </c>
      <c r="F82" s="145">
        <v>42719</v>
      </c>
      <c r="G82" s="160">
        <f t="shared" si="3"/>
        <v>1.4666666666666666</v>
      </c>
      <c r="H82" s="64" t="s">
        <v>2710</v>
      </c>
      <c r="I82" s="63" t="s">
        <v>1097</v>
      </c>
      <c r="J82" s="63" t="s">
        <v>1105</v>
      </c>
      <c r="K82" s="66">
        <v>77143212</v>
      </c>
      <c r="L82" s="65" t="s">
        <v>1148</v>
      </c>
      <c r="M82" s="67">
        <v>1</v>
      </c>
      <c r="N82" s="65" t="s">
        <v>27</v>
      </c>
      <c r="O82" s="65" t="s">
        <v>1148</v>
      </c>
      <c r="P82" s="79"/>
    </row>
    <row r="83" spans="1:16" s="7" customFormat="1" ht="24.75"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2668</v>
      </c>
      <c r="C179" s="192"/>
      <c r="D179" s="192"/>
      <c r="E179" s="171">
        <v>0.02</v>
      </c>
      <c r="F179" s="170">
        <v>1E-3</v>
      </c>
      <c r="G179" s="165">
        <f>IF(F179&gt;0,SUM(E179+F179),"")</f>
        <v>2.1000000000000001E-2</v>
      </c>
      <c r="H179" s="5"/>
      <c r="I179" s="192" t="s">
        <v>2670</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66179986.278000005</v>
      </c>
      <c r="F185" s="92"/>
      <c r="G185" s="93"/>
      <c r="H185" s="88"/>
      <c r="I185" s="90" t="s">
        <v>2627</v>
      </c>
      <c r="J185" s="166">
        <f>+SUM(M179:M183)</f>
        <v>0.02</v>
      </c>
      <c r="K185" s="237" t="s">
        <v>2628</v>
      </c>
      <c r="L185" s="237"/>
      <c r="M185" s="94">
        <f>+J185*(SUM(K20:K35))</f>
        <v>63028558.359999999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77" t="s">
        <v>2712</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