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 2020 HCB\ATENCION INTEGRAL\MI - CAQUETA\6\"/>
    </mc:Choice>
  </mc:AlternateContent>
  <xr:revisionPtr revIDLastSave="0" documentId="13_ncr:1_{AFE5C1F5-40D5-4FDC-9088-FC1AB8B4F2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<sst xmlns="http://schemas.openxmlformats.org/spreadsheetml/2006/main" count="3192" uniqueCount="2709">
  <si>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</si>
  <si>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</si>
  <si>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</si>
  <si>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</si>
  <si>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</si>
  <si>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</si>
  <si>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</si>
  <si>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</si>
  <si>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</si>
  <si>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</si>
  <si>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</si>
  <si>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</si>
  <si>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</si>
  <si>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</si>
  <si>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</si>
  <si>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</si>
  <si>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</si>
  <si>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</si>
  <si>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</si>
  <si>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</si>
  <si>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</si>
  <si>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</si>
  <si>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</si>
  <si>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</si>
  <si>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</si>
  <si>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</si>
  <si>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</si>
  <si>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</si>
  <si>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</si>
  <si>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</si>
  <si>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</si>
  <si>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</si>
  <si>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</si>
  <si>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</si>
  <si>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</si>
  <si>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</si>
  <si>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</si>
  <si>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</si>
  <si>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</si>
  <si>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</si>
  <si>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</si>
  <si>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</si>
  <si>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</si>
  <si>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</si>
  <si>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</si>
  <si>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</si>
  <si>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</si>
  <si>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</si>
  <si>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</si>
  <si>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</si>
  <si>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</si>
  <si>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</si>
  <si>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</si>
  <si>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</si>
  <si>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</si>
  <si>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</si>
  <si>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</si>
  <si>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</si>
  <si>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</si>
  <si>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</si>
  <si>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</si>
  <si>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</si>
  <si>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</si>
  <si>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</si>
  <si>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</si>
  <si>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</si>
  <si>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</si>
  <si>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</si>
  <si>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</si>
  <si>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</si>
  <si>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</si>
  <si>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</si>
  <si>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</si>
  <si>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</si>
  <si>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</si>
  <si>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</si>
  <si>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</si>
  <si>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</si>
  <si>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</si>
  <si>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</si>
  <si>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</si>
  <si>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</si>
  <si>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</si>
  <si>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</si>
  <si>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</si>
  <si>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</si>
  <si>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</si>
  <si>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</si>
  <si>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</si>
  <si>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</si>
  <si>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</si>
  <si>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</si>
  <si>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</si>
  <si>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</si>
  <si>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</si>
  <si>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</si>
  <si>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</si>
  <si>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</si>
  <si>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</si>
  <si>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</si>
  <si>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</si>
  <si>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</si>
  <si>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</si>
  <si>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</si>
  <si>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</si>
  <si>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</si>
  <si>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</si>
  <si>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</si>
  <si>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</si>
  <si>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</si>
  <si>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</si>
  <si>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</si>
  <si>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</si>
  <si>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</si>
  <si>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</si>
  <si>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</si>
  <si>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</si>
  <si>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</si>
  <si>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</si>
  <si>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</si>
  <si>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</si>
  <si>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</si>
  <si>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</si>
  <si>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</si>
  <si>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</si>
  <si>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</si>
  <si>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</si>
  <si>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</si>
  <si>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</si>
  <si>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</si>
  <si>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</si>
  <si>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</si>
  <si>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</si>
  <si>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</si>
  <si>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</si>
  <si>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</si>
  <si>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</si>
  <si>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</si>
  <si>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</si>
  <si>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</si>
  <si>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</si>
  <si>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</si>
  <si>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</si>
  <si>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</si>
  <si>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</si>
  <si>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</si>
  <si>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</si>
  <si>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</si>
  <si>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</si>
  <si>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</si>
  <si>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</si>
  <si>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</si>
  <si>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</si>
  <si>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</si>
  <si>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</si>
  <si>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</si>
  <si>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</si>
  <si>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</si>
  <si>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</si>
  <si>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</si>
  <si>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</si>
  <si>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</si>
  <si>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</si>
  <si>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</si>
  <si>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</si>
  <si>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</si>
  <si>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</si>
  <si>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</si>
  <si>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</si>
  <si>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</si>
  <si>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</si>
  <si>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</si>
  <si>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</si>
  <si>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</si>
  <si>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</si>
  <si>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</si>
  <si>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</si>
  <si>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</si>
  <si>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</si>
  <si>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</si>
  <si>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</si>
  <si>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</si>
  <si>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</si>
  <si>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</si>
  <si>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</si>
  <si>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</si>
  <si>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</si>
  <si>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</si>
  <si>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</si>
  <si>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</si>
  <si>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</si>
  <si>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</si>
  <si>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</si>
  <si>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</si>
  <si>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</si>
  <si>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</si>
  <si>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</si>
  <si>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</si>
  <si>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</si>
  <si>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</si>
  <si>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</si>
  <si>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</si>
  <si>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</si>
  <si>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</si>
  <si>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</si>
  <si>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</si>
  <si>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</si>
  <si>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</si>
  <si>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</si>
  <si>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</si>
  <si>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</si>
  <si>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</si>
  <si>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</si>
  <si>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</si>
  <si>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</si>
  <si>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</si>
  <si>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</si>
  <si>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</si>
  <si>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</si>
  <si>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</si>
  <si>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</si>
  <si>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</si>
  <si>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</si>
  <si>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</si>
  <si>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</si>
  <si>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</si>
  <si>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</si>
  <si>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</si>
  <si>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</si>
  <si>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</si>
  <si>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</si>
  <si>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</si>
  <si>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</si>
  <si>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</si>
  <si>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</si>
  <si>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</si>
  <si>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</si>
  <si>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</si>
  <si>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</si>
  <si>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</si>
  <si>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</si>
  <si>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</si>
  <si>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</si>
  <si>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</si>
  <si>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</si>
  <si>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</si>
  <si>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</si>
  <si>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</si>
  <si>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</si>
  <si>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</si>
  <si>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</si>
  <si>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</si>
  <si>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</si>
  <si>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</si>
  <si>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</si>
  <si>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</si>
  <si>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</si>
  <si>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</si>
  <si>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</si>
  <si>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</si>
  <si>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</si>
  <si>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</si>
  <si>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</si>
  <si>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</si>
  <si>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</si>
  <si>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</si>
  <si>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</si>
  <si>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</si>
  <si>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</si>
  <si>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</si>
  <si>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</si>
  <si>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</si>
  <si>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</si>
  <si>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</si>
  <si>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</si>
  <si>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</si>
  <si>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</si>
  <si>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</si>
  <si>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</si>
  <si>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</si>
  <si>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</si>
  <si>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</si>
  <si>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</si>
  <si>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</si>
  <si>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</si>
  <si>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</si>
  <si>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</si>
  <si>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</si>
  <si>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</si>
  <si>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</si>
  <si>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</si>
  <si>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</si>
  <si>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</si>
  <si>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</si>
  <si>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</si>
  <si>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</si>
  <si>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</si>
  <si>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</si>
  <si>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</si>
  <si>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</si>
  <si>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</si>
  <si>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</si>
  <si>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</si>
  <si>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</si>
  <si>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</si>
  <si>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</si>
  <si>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</si>
  <si>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</si>
  <si>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</si>
  <si>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</si>
  <si>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</si>
  <si>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</si>
  <si>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</si>
  <si>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</si>
  <si>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</si>
  <si>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</si>
  <si>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</si>
  <si>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</si>
  <si>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</si>
  <si>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</si>
  <si>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</si>
  <si>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</si>
  <si>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</si>
  <si>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</si>
  <si>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</si>
  <si>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</si>
  <si>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</si>
  <si>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</si>
  <si>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</si>
  <si>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</si>
  <si>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</si>
  <si>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</si>
  <si>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</si>
  <si>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</si>
  <si>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</si>
  <si>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</si>
  <si>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</si>
  <si>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</si>
  <si>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</si>
  <si>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</si>
  <si>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</si>
  <si>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</si>
  <si>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</si>
  <si>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</si>
  <si>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</si>
  <si>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</si>
  <si>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</si>
  <si>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</si>
  <si>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</si>
  <si>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</si>
  <si>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</si>
  <si>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</si>
  <si>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</si>
  <si>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</si>
  <si>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</si>
  <si>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</si>
  <si>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</si>
  <si>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</si>
  <si>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</si>
  <si>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</si>
  <si>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</si>
  <si>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</si>
  <si>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</si>
  <si>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</si>
  <si>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</si>
  <si>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</si>
  <si>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</si>
  <si>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</si>
  <si>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</si>
  <si>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</si>
  <si>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</si>
  <si>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</si>
  <si>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</si>
  <si>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</si>
  <si>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</si>
  <si>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</si>
  <si>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</si>
  <si>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</si>
  <si>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</si>
  <si>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</si>
  <si>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</si>
  <si>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</si>
  <si>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</si>
  <si>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</si>
  <si>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</si>
  <si>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</si>
  <si>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</si>
  <si>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</si>
  <si>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</si>
  <si>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</si>
  <si>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</si>
  <si>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</si>
  <si>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</si>
  <si>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</si>
  <si>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</si>
  <si>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</si>
  <si>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</si>
  <si>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</si>
  <si>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</si>
  <si>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</si>
  <si>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</si>
  <si>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</si>
  <si>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</si>
  <si>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</si>
  <si>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</si>
  <si>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</si>
  <si>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</si>
  <si>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</si>
  <si>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</si>
  <si>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</si>
  <si>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</si>
  <si>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</si>
  <si>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</si>
  <si>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</si>
  <si>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</si>
  <si>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</si>
  <si>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</si>
  <si>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</si>
  <si>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</si>
  <si>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</si>
  <si>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</si>
  <si>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</si>
  <si>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</si>
  <si>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</si>
  <si>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</si>
  <si>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</si>
  <si>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</si>
  <si>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</si>
  <si>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</si>
  <si>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</si>
  <si>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</si>
  <si>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</si>
  <si>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</si>
  <si>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</si>
  <si>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</si>
  <si>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</si>
  <si>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</si>
  <si>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</si>
  <si>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</si>
  <si>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</si>
  <si>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</si>
  <si>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</si>
  <si>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</si>
  <si>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</si>
  <si>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</si>
  <si>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</si>
  <si>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</si>
  <si>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</si>
  <si>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</si>
  <si>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</si>
  <si>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</si>
  <si>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</si>
  <si>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</si>
  <si>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</si>
  <si>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</si>
  <si>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</si>
  <si>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</si>
  <si>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</si>
  <si>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</si>
  <si>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</si>
  <si>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</si>
  <si>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</si>
  <si>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</si>
  <si>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</si>
  <si>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</si>
  <si>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</si>
  <si>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</si>
  <si>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</si>
  <si>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</si>
  <si>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</si>
  <si>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</si>
  <si>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</si>
  <si>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</si>
  <si>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</si>
  <si>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</si>
  <si>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</si>
  <si>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</si>
  <si>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</si>
  <si>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</si>
  <si>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</si>
  <si>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</si>
  <si>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</si>
  <si>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</si>
  <si>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</si>
  <si>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</si>
  <si>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</si>
  <si>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</si>
  <si>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</si>
  <si>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</si>
  <si>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</si>
  <si>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</si>
  <si>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</si>
  <si>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</si>
  <si>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</si>
  <si>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</si>
  <si>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</si>
  <si>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</si>
  <si>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</si>
  <si>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</si>
  <si>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</si>
  <si>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</si>
  <si>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</si>
  <si>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</si>
  <si>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</si>
  <si>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</si>
  <si>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</si>
  <si>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</si>
  <si>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</si>
  <si>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</si>
  <si>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</si>
  <si>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</si>
  <si>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</si>
  <si>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</si>
  <si>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</si>
  <si>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</si>
  <si>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</si>
  <si>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</si>
  <si>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</si>
  <si>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</si>
  <si>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</si>
  <si>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</si>
  <si>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</si>
  <si>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</si>
  <si>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</si>
  <si>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</si>
  <si>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</si>
  <si>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</si>
  <si>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</si>
  <si>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</si>
  <si>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</si>
  <si>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</si>
  <si>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</si>
  <si>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</si>
  <si>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</si>
  <si>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</si>
  <si>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</si>
  <si>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</si>
  <si>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</si>
  <si>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</si>
  <si>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</si>
  <si>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</si>
  <si>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</si>
  <si>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</si>
  <si>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</si>
  <si>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</si>
  <si>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</si>
  <si>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</si>
  <si>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</si>
  <si>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</si>
  <si>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</si>
  <si>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</si>
  <si>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</si>
  <si>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</si>
  <si>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</si>
  <si>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</si>
  <si>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</si>
  <si>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</si>
  <si>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</si>
  <si>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</si>
  <si>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</si>
  <si>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</si>
  <si>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</si>
  <si>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</si>
  <si>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</si>
  <si>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</si>
  <si>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</si>
  <si>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</si>
  <si>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</si>
  <si>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</si>
  <si>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</si>
  <si>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</si>
  <si>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</si>
  <si>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</si>
  <si>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</si>
  <si>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</si>
  <si>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</si>
  <si>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</si>
  <si>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</si>
  <si>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</si>
  <si>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</si>
  <si>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</si>
  <si>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</si>
  <si>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</si>
  <si>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</si>
  <si>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</si>
  <si>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</si>
  <si>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</si>
  <si>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</si>
  <si>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</si>
  <si>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</si>
  <si>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</si>
  <si>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</si>
  <si>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</si>
  <si>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</si>
  <si>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</si>
  <si>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</si>
  <si>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</si>
  <si>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</si>
  <si>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</si>
  <si>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</si>
  <si>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</si>
  <si>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</si>
  <si>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</si>
  <si>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</si>
  <si>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</si>
  <si>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</si>
  <si>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</si>
  <si>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</si>
  <si>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</si>
  <si>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</si>
  <si>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</si>
  <si>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</si>
  <si>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</si>
  <si>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</si>
  <si>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</si>
  <si>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</si>
  <si>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</si>
  <si>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</si>
  <si>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</si>
  <si>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</si>
  <si>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</si>
  <si>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</si>
  <si>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</si>
  <si>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</si>
  <si>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</si>
  <si>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</si>
  <si>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</si>
  <si>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</si>
  <si>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</si>
  <si>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</si>
  <si>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</si>
  <si>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</si>
  <si>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</si>
  <si>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</si>
  <si>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</si>
  <si>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</si>
  <si>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</si>
  <si>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</si>
  <si>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</si>
  <si>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</si>
  <si>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</si>
  <si>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</si>
  <si>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</si>
  <si>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</si>
  <si>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</si>
  <si>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</si>
  <si>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</si>
  <si>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</si>
  <si>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</si>
  <si>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</si>
  <si>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</si>
  <si>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</si>
  <si>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</si>
  <si>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</si>
  <si>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</si>
  <si>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</si>
  <si>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</si>
  <si>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</si>
  <si>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</si>
  <si>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</si>
  <si>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</si>
  <si>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</si>
  <si>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</si>
  <si>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</si>
  <si>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</si>
  <si>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</si>
  <si>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</si>
  <si>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</si>
  <si>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</si>
  <si>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</si>
  <si>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</si>
  <si>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</si>
  <si>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</si>
  <si>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</si>
  <si>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</si>
  <si>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</si>
  <si>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</si>
  <si>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</si>
  <si>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</si>
  <si>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</si>
  <si>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</si>
  <si>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</si>
  <si>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</si>
  <si>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</si>
  <si>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</si>
  <si>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</si>
  <si>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</si>
  <si>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</si>
  <si>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</si>
  <si>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</si>
  <si>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</si>
  <si>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</si>
  <si>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</si>
  <si>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</si>
  <si>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</si>
  <si>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</si>
  <si>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</si>
  <si>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</si>
  <si>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</si>
  <si>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</si>
  <si>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</si>
  <si>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</si>
  <si>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</si>
  <si>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</si>
  <si>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</si>
  <si>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</si>
  <si>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</si>
  <si>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</si>
  <si>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</si>
  <si>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</si>
  <si>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</si>
  <si>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</si>
  <si>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</si>
  <si>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</si>
  <si>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</si>
  <si>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</si>
  <si>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</si>
  <si>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</si>
  <si>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</si>
  <si>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</si>
  <si>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</si>
  <si>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</si>
  <si>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</si>
  <si>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</si>
  <si>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</si>
  <si>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</si>
  <si>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</si>
  <si>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</si>
  <si>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</si>
  <si>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</si>
  <si>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</si>
  <si>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</si>
  <si>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</si>
  <si>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</si>
  <si>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</si>
  <si>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</si>
  <si>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</si>
  <si>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</si>
  <si>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</si>
  <si>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</si>
  <si>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</si>
  <si>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</si>
  <si>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</si>
  <si>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</si>
  <si>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</si>
  <si>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</si>
  <si>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</si>
  <si>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</si>
  <si>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</si>
  <si>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</si>
  <si>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</si>
  <si>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</si>
  <si>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</si>
  <si>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</si>
  <si>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</si>
  <si>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</si>
  <si>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</si>
  <si>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</si>
  <si>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</si>
  <si>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</si>
  <si>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</si>
  <si>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</si>
  <si>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</si>
  <si>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</si>
  <si>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</si>
  <si>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</si>
  <si>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</si>
  <si>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</si>
  <si>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</si>
  <si>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</si>
  <si>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</si>
  <si>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</si>
  <si>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</si>
  <si>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</si>
  <si>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</si>
  <si>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</si>
  <si>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</si>
  <si>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</si>
  <si>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</si>
  <si>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</si>
  <si>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</si>
  <si>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</si>
  <si>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</si>
  <si>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</si>
  <si>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</si>
  <si>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</si>
  <si>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</si>
  <si>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</si>
  <si>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</si>
  <si>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</si>
  <si>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</si>
  <si>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</si>
  <si>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</si>
  <si>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</si>
  <si>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</si>
  <si>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</si>
  <si>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</si>
  <si>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</si>
  <si>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</si>
  <si>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</si>
  <si>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</si>
  <si>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</si>
  <si>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</si>
  <si>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</si>
  <si>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</si>
  <si>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</si>
  <si>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</si>
  <si>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</si>
  <si>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</si>
  <si>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</si>
  <si>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</si>
  <si>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</si>
  <si>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</si>
  <si>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</si>
  <si>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</si>
  <si>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</si>
  <si>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</si>
  <si>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</si>
  <si>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</si>
  <si>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</si>
  <si>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</si>
  <si>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</si>
  <si>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</si>
  <si>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</si>
  <si>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</si>
  <si>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</si>
  <si>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</si>
  <si>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</si>
  <si>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</si>
  <si>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</si>
  <si>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</si>
  <si>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</si>
  <si>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</si>
  <si>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</si>
  <si>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</si>
  <si>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</si>
  <si>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</si>
  <si>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</si>
  <si>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</si>
  <si>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</si>
  <si>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</si>
  <si>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</si>
  <si>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</si>
  <si>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</si>
  <si>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</si>
  <si>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</si>
  <si>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</si>
  <si>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</si>
  <si>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</si>
  <si>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</si>
  <si>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</si>
  <si>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</si>
  <si>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</si>
  <si>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</si>
  <si>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</si>
  <si>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</si>
  <si>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</si>
  <si>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</si>
  <si>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</si>
  <si>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</si>
  <si>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</si>
  <si>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</si>
  <si>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</si>
  <si>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</si>
  <si>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</si>
  <si>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</si>
  <si>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</si>
  <si>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</si>
  <si>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</si>
  <si>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</si>
  <si>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</si>
  <si>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</si>
  <si>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</si>
  <si>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</si>
  <si>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</si>
  <si>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</si>
  <si>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</si>
  <si>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</si>
  <si>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</si>
  <si>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</si>
  <si>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</si>
  <si>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</si>
  <si>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</si>
  <si>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</si>
  <si>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</si>
  <si>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</si>
  <si>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</si>
  <si>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</si>
  <si>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</si>
  <si>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</si>
  <si>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</si>
  <si>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</si>
  <si>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</si>
  <si>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</si>
  <si>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</si>
  <si>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</si>
  <si>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</si>
  <si>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</si>
  <si>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</si>
  <si>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</si>
  <si>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</si>
  <si>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</si>
  <si>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</si>
  <si>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</si>
  <si>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</si>
  <si>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</si>
  <si>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</si>
  <si>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</si>
  <si>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</si>
  <si>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</si>
  <si>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</si>
  <si>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</si>
  <si>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</si>
  <si>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</si>
  <si>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</si>
  <si>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</si>
  <si>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</si>
  <si>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</si>
  <si>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</si>
  <si>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</si>
  <si>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</si>
  <si>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</si>
  <si>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</si>
  <si>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</si>
  <si>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</si>
  <si>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</si>
  <si>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</si>
  <si>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</si>
  <si>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</si>
  <si>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</si>
  <si>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</si>
  <si>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</si>
  <si>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</si>
  <si>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</si>
  <si>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</si>
  <si>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</si>
  <si>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</si>
  <si>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</si>
  <si>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</si>
  <si>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</si>
  <si>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</si>
  <si>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</si>
  <si>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</si>
  <si>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</si>
  <si>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</si>
  <si>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</si>
  <si>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</si>
  <si>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</si>
  <si>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</si>
  <si>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</si>
  <si>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</si>
  <si>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</si>
  <si>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</si>
  <si>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</si>
  <si>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</si>
  <si>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</si>
  <si>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</si>
  <si>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</si>
  <si>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</si>
  <si>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</si>
  <si>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</si>
  <si>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</si>
  <si>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</si>
  <si>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</si>
  <si>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</si>
  <si>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</si>
  <si>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</si>
  <si>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</si>
  <si>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</si>
  <si>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</si>
  <si>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</si>
  <si>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</si>
  <si>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</si>
  <si>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</si>
  <si>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</si>
  <si>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</si>
  <si>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</si>
  <si>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</si>
  <si>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</si>
  <si>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</si>
  <si>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</si>
  <si>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</si>
  <si>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</si>
  <si>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</si>
  <si>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</si>
  <si>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</si>
  <si>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</si>
  <si>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</si>
  <si>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</si>
  <si>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</si>
  <si>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</si>
  <si>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</si>
  <si>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</si>
  <si>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</si>
  <si>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</si>
  <si>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</si>
  <si>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</si>
  <si>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</si>
  <si>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</si>
  <si>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</si>
  <si>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</si>
  <si>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</si>
  <si>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</si>
  <si>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</si>
  <si>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</si>
  <si>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</si>
  <si>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</si>
  <si>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</si>
  <si>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</si>
  <si>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</si>
  <si>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</si>
  <si>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</si>
  <si>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</si>
  <si>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</si>
  <si>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</si>
  <si>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</si>
  <si>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</si>
  <si>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</si>
  <si>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</si>
  <si>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</si>
  <si>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</si>
  <si>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</si>
  <si>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</si>
  <si>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</si>
  <si>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</si>
  <si>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</si>
  <si>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</si>
  <si>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</si>
  <si>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</si>
  <si>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</si>
  <si>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</si>
  <si>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</si>
  <si>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</si>
  <si>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</si>
  <si>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</si>
  <si>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</si>
  <si>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</si>
  <si>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</si>
  <si>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</si>
  <si>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</si>
  <si>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</si>
  <si>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</si>
  <si>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</si>
  <si>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</si>
  <si>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</si>
  <si>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</si>
  <si>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</si>
  <si>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</si>
  <si>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</si>
  <si>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</si>
  <si>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</si>
  <si>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</si>
  <si>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</si>
  <si>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</si>
  <si>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</si>
  <si>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</si>
  <si>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</si>
  <si>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</si>
  <si>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</si>
  <si>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</si>
  <si>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</si>
  <si>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</si>
  <si>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</si>
  <si>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</si>
  <si>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</si>
  <si>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</si>
  <si>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</si>
  <si>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</si>
  <si>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</si>
  <si>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</si>
  <si>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</si>
  <si>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</si>
  <si>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</si>
  <si>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</si>
  <si>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</si>
  <si>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</si>
  <si>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</si>
  <si>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</si>
  <si>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</si>
  <si>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</si>
  <si>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</si>
  <si>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</si>
  <si>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</si>
  <si>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</si>
  <si>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</si>
  <si>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</si>
  <si>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</si>
  <si>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</si>
  <si>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</si>
  <si>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</si>
  <si>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</si>
  <si>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</si>
  <si>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</si>
  <si>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</si>
  <si>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</si>
  <si>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</si>
  <si>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</si>
  <si>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</si>
  <si>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</si>
  <si>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</si>
  <si>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</si>
  <si>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</si>
  <si>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</si>
  <si>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</si>
  <si>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</si>
  <si>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</si>
  <si>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</si>
  <si>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</si>
  <si>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</si>
  <si>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</si>
  <si>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</si>
  <si>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</si>
  <si>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</si>
  <si>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</si>
  <si>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</si>
  <si>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</si>
  <si>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</si>
  <si>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</si>
  <si>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</si>
  <si>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</si>
  <si>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</si>
  <si>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</si>
  <si>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</si>
  <si>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</si>
  <si>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</si>
  <si>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</si>
  <si>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</si>
  <si>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</si>
  <si>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</si>
  <si>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</si>
  <si>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</si>
  <si>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</si>
  <si>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</si>
  <si>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</si>
  <si>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</si>
  <si>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</si>
  <si>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</si>
  <si>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</si>
  <si>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</si>
  <si>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</si>
  <si>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</si>
  <si>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</si>
  <si>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</si>
  <si>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</si>
  <si>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</si>
  <si>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</si>
  <si>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</si>
  <si>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</si>
  <si>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</si>
  <si>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</si>
  <si>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</si>
  <si>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</si>
  <si>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</si>
  <si>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</si>
  <si>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</si>
  <si>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</si>
  <si>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</si>
  <si>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</si>
  <si>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</si>
  <si>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</si>
  <si>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</si>
  <si>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</si>
  <si>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</si>
  <si>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</si>
  <si>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</si>
  <si>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</si>
  <si>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</si>
  <si>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</si>
  <si>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</si>
  <si>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</si>
  <si>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</si>
  <si>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</si>
  <si>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</si>
  <si>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</si>
  <si>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</si>
  <si>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</si>
  <si>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</si>
  <si>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</si>
  <si>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</si>
  <si>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</si>
  <si>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</si>
  <si>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</si>
  <si>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</si>
  <si>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</si>
  <si>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</si>
  <si>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</si>
  <si>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</si>
  <si>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</si>
  <si>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</si>
  <si>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</si>
  <si>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</si>
  <si>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</si>
  <si>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</si>
  <si>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</si>
  <si>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</si>
  <si>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</si>
  <si>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</si>
  <si>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</si>
  <si>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</si>
  <si>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</si>
  <si>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</si>
  <si>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</si>
  <si>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</si>
  <si>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</si>
  <si>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</si>
  <si>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</si>
  <si>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</si>
  <si>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</si>
  <si>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</si>
  <si>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</si>
  <si>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</si>
  <si>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</si>
  <si>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</si>
  <si>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</si>
  <si>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</si>
  <si>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</si>
  <si>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</si>
  <si>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</si>
  <si>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</si>
  <si>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</si>
  <si>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</si>
  <si>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</si>
  <si>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</si>
  <si>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</si>
  <si>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</si>
  <si>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</si>
  <si>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</si>
  <si>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</si>
  <si>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</si>
  <si>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</si>
  <si>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</si>
  <si>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</si>
  <si>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</si>
  <si>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</si>
  <si>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</si>
  <si>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</si>
  <si>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</si>
  <si>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</si>
  <si>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</si>
  <si>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</si>
  <si>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</si>
  <si>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</si>
  <si>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</si>
  <si>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</si>
  <si>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</si>
  <si>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</si>
  <si>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</si>
  <si>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</si>
  <si>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</si>
  <si>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</si>
  <si>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</si>
  <si>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</si>
  <si>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</si>
  <si>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</si>
  <si>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</si>
  <si>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</si>
  <si>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</si>
  <si>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</si>
  <si>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</si>
  <si>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</si>
  <si>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</si>
  <si>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</si>
  <si>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</si>
  <si>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</si>
  <si>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</si>
  <si>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</si>
  <si>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</si>
  <si>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</si>
  <si>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</si>
  <si>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</si>
  <si>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</si>
  <si>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</si>
  <si>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</si>
  <si>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</si>
  <si>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</si>
  <si>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</si>
  <si>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</si>
  <si>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</si>
  <si>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</si>
  <si>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</si>
  <si>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</si>
  <si>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</si>
  <si>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</si>
  <si>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</si>
  <si>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</si>
  <si>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</si>
  <si>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</si>
  <si>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</si>
  <si>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</si>
  <si>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</si>
  <si>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</si>
  <si>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</si>
  <si>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</si>
  <si>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</si>
  <si>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</si>
  <si>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</si>
  <si>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</si>
  <si>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</si>
  <si>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</si>
  <si>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</si>
  <si>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</si>
  <si>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</si>
  <si>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</si>
  <si>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</si>
  <si>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</si>
  <si>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</si>
  <si>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</si>
  <si>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</si>
  <si>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</si>
  <si>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</si>
  <si>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</si>
  <si>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</si>
  <si>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</si>
  <si>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</si>
  <si>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</si>
  <si>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</si>
  <si>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</si>
  <si>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</si>
  <si>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</si>
  <si>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</si>
  <si>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</si>
  <si>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</si>
  <si>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</si>
  <si>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</si>
  <si>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</si>
  <si>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</si>
  <si>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</si>
  <si>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</si>
  <si>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</si>
  <si>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</si>
  <si>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</si>
  <si>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</si>
  <si>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</si>
  <si>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</si>
  <si>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</si>
  <si>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</si>
  <si>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</si>
  <si>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</si>
  <si>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</si>
  <si>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</si>
  <si>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</si>
  <si>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</si>
  <si>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</si>
  <si>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</si>
  <si>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</si>
  <si>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</si>
  <si>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</si>
  <si>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</si>
  <si>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</si>
  <si>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</si>
  <si>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</si>
  <si>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</si>
  <si>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</si>
  <si>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</si>
  <si>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</si>
  <si>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</si>
  <si>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</si>
  <si>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</si>
  <si>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</si>
  <si>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</si>
  <si>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</si>
  <si>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</si>
  <si>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</si>
  <si>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</si>
  <si>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</si>
  <si>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</si>
  <si>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</si>
  <si>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</si>
  <si>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</si>
  <si>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</si>
  <si>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</si>
  <si>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</si>
  <si>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</si>
  <si>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</si>
  <si>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</si>
  <si>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</si>
  <si>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</si>
  <si>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</si>
  <si>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</si>
  <si>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</si>
  <si>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</si>
  <si>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</si>
  <si>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</si>
  <si>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</si>
  <si>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</si>
  <si>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</si>
  <si>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</si>
  <si>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</si>
  <si>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</si>
  <si>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</si>
  <si>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</si>
  <si>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</si>
  <si>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</si>
  <si>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</si>
  <si>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</si>
  <si>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</si>
  <si>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</si>
  <si>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</si>
  <si>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</si>
  <si>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</si>
  <si>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</si>
  <si>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</si>
  <si>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</si>
  <si>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</si>
  <si>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</si>
  <si>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</si>
  <si>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</si>
  <si>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</si>
  <si>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</si>
  <si>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</si>
  <si>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</si>
  <si>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</si>
  <si>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</si>
  <si>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</si>
  <si>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</si>
  <si>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</si>
  <si>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</si>
  <si>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</si>
  <si>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</si>
  <si>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</si>
  <si>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</si>
  <si>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</si>
  <si>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</si>
  <si>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</si>
  <si>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</si>
  <si>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</si>
  <si>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</si>
  <si>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</si>
  <si>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</si>
  <si>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</si>
  <si>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</si>
  <si>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</si>
  <si>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</si>
  <si>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</si>
  <si>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</si>
  <si>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</si>
  <si>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</si>
  <si>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</si>
  <si>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</si>
  <si>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</si>
  <si>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</si>
  <si>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</si>
  <si>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</si>
  <si>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</si>
  <si>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</si>
  <si>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</si>
  <si>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</si>
  <si>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</si>
  <si>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</si>
  <si>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</si>
  <si>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</si>
  <si>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</si>
  <si>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</si>
  <si>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</si>
  <si>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</si>
  <si>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</si>
  <si>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</si>
  <si>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</si>
  <si>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</si>
  <si>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</si>
  <si>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</si>
  <si>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</si>
  <si>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</si>
  <si>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</si>
  <si>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</si>
  <si>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</si>
  <si>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</si>
  <si>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</si>
  <si>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</si>
  <si>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</si>
  <si>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</si>
  <si>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</si>
  <si>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</si>
  <si>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</si>
  <si>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</si>
  <si>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</si>
  <si>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</si>
  <si>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</si>
  <si>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</si>
  <si>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</si>
  <si>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</si>
  <si>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</si>
  <si>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</si>
  <si>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</si>
  <si>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</si>
  <si>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</si>
  <si>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</si>
  <si>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</si>
  <si>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</si>
  <si>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</si>
  <si>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</si>
  <si>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</si>
  <si>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</si>
  <si>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</si>
  <si>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</si>
  <si>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</si>
  <si>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</si>
  <si>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</si>
  <si>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</si>
  <si>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</si>
  <si>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</si>
  <si>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</si>
  <si>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</si>
  <si>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</si>
  <si>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</si>
  <si>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</si>
  <si>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</si>
  <si>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</si>
  <si>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</si>
  <si>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</si>
  <si>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</si>
  <si>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</si>
  <si>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</si>
  <si>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</si>
  <si>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</si>
  <si>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</si>
  <si>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</si>
  <si>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</si>
  <si>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</si>
  <si>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</si>
  <si>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</si>
  <si>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</si>
  <si>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</si>
  <si>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</si>
  <si>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</si>
  <si>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</si>
  <si>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</si>
  <si>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</si>
  <si>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</si>
  <si>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</si>
  <si>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</si>
  <si>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</si>
  <si>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</si>
  <si>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</si>
  <si>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</si>
  <si>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</si>
  <si>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</si>
  <si>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</si>
  <si>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</si>
  <si>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</si>
  <si>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</si>
  <si>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</si>
  <si>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</si>
  <si>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</si>
  <si>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</si>
  <si>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</si>
  <si>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</si>
  <si>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</si>
  <si>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</si>
  <si>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</si>
  <si>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</si>
  <si>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</si>
  <si>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</si>
  <si>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</si>
  <si>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</si>
  <si>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</si>
  <si>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</si>
  <si>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</si>
  <si>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</si>
  <si>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</si>
  <si>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</si>
  <si>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</si>
  <si>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</si>
  <si>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</si>
  <si>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</si>
  <si>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</si>
  <si>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</si>
  <si>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</si>
  <si>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</si>
  <si>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</si>
  <si>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</si>
  <si>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</si>
  <si>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</si>
  <si>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</si>
  <si>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</si>
  <si>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</si>
  <si>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</si>
  <si>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</si>
  <si>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</si>
  <si>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</si>
  <si>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</si>
  <si>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</si>
  <si>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</si>
  <si>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</si>
  <si>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</si>
  <si>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</si>
  <si>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</si>
  <si>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</si>
  <si>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</si>
  <si>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</si>
  <si>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</si>
  <si>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</si>
  <si>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</si>
  <si>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</si>
  <si>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</si>
  <si>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</si>
  <si>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</si>
  <si>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</si>
  <si>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</si>
  <si>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</si>
  <si>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</si>
  <si>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</si>
  <si>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</si>
  <si>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</si>
  <si>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</si>
  <si>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</si>
  <si>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</si>
  <si>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</si>
  <si>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</si>
  <si>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</si>
  <si>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</si>
  <si>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</si>
  <si>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</si>
  <si>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</si>
  <si>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</si>
  <si>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</si>
  <si>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</si>
  <si>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</si>
  <si>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</si>
  <si>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</si>
  <si>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</si>
  <si>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</si>
  <si>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</si>
  <si>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</si>
  <si>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</si>
  <si>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</si>
  <si>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</si>
  <si>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</si>
  <si>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</si>
  <si>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</si>
  <si>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</si>
  <si>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</si>
  <si>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</si>
  <si>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</si>
  <si>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</si>
  <si>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</si>
  <si>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</si>
  <si>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</si>
  <si>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</si>
  <si>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</si>
  <si>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</si>
  <si>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</si>
  <si>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</si>
  <si>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</si>
  <si>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</si>
  <si>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</si>
  <si>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</si>
  <si>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</si>
  <si>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</si>
  <si>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</si>
  <si>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</si>
  <si>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</si>
  <si>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</si>
  <si>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</si>
  <si>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</si>
  <si>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</si>
  <si>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</si>
  <si>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</si>
  <si>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</si>
  <si>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</si>
  <si>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</si>
  <si>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</si>
  <si>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</si>
  <si>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</si>
  <si>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</si>
  <si>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</si>
  <si>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</si>
  <si>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</si>
  <si>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</si>
  <si>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</si>
  <si>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</si>
  <si>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</si>
  <si>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</si>
  <si>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</si>
  <si>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</si>
  <si>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</si>
  <si>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</si>
  <si>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</si>
  <si>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</si>
  <si>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</si>
  <si>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</si>
  <si>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</si>
  <si>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</si>
  <si>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</si>
  <si>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</si>
  <si>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</si>
  <si>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</si>
  <si>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</si>
  <si>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</si>
  <si>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</si>
  <si>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</si>
  <si>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</si>
  <si>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</si>
  <si>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</si>
  <si>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</si>
  <si>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</si>
  <si>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</si>
  <si>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</si>
  <si>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</si>
  <si>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</si>
  <si>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</si>
  <si>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</si>
  <si>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</si>
  <si>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</si>
  <si>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</si>
  <si>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</si>
  <si>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</si>
  <si>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</si>
  <si>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</si>
  <si>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</si>
  <si>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</si>
  <si>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</si>
  <si>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</si>
  <si>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</si>
  <si>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</si>
  <si>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</si>
  <si>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</si>
  <si>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</si>
  <si>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</si>
  <si>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</si>
  <si>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</si>
  <si>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</si>
  <si>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</si>
  <si>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</si>
  <si>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</si>
  <si>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</si>
  <si>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</si>
  <si>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</si>
  <si>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</si>
  <si>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</si>
  <si>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</si>
  <si>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</si>
  <si>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</si>
  <si>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</si>
  <si>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</si>
  <si>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</si>
  <si>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</si>
  <si>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</si>
  <si>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</si>
  <si>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</si>
  <si>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</si>
  <si>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</si>
  <si>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</si>
  <si>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</si>
  <si>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</si>
  <si>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</si>
  <si>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</si>
  <si>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</si>
  <si>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</si>
  <si>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</si>
  <si>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</si>
  <si>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</si>
  <si>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</si>
  <si>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</si>
  <si>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</si>
  <si>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</si>
  <si>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</si>
  <si>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</si>
  <si>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</si>
  <si>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</si>
  <si>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</si>
  <si>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</si>
  <si>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</si>
  <si>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</si>
  <si>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</si>
  <si>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</si>
  <si>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</si>
  <si>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</si>
  <si>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</si>
  <si>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</si>
  <si>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</si>
  <si>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</si>
  <si>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</si>
  <si>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</si>
  <si>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</si>
  <si>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</si>
  <si>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</si>
  <si>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</si>
  <si>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</si>
  <si>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</si>
  <si>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</si>
  <si>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</si>
  <si>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</si>
  <si>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</si>
  <si>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</si>
  <si>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</si>
  <si>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</si>
  <si>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</si>
  <si>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</si>
  <si>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</si>
  <si>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</si>
  <si>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</si>
  <si>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</si>
  <si>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</si>
  <si>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</si>
  <si>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</si>
  <si>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</si>
  <si>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</si>
  <si>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</si>
  <si>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</si>
  <si>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</si>
  <si>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</si>
  <si>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</si>
  <si>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</si>
  <si>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</si>
  <si>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</si>
  <si>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</si>
  <si>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</si>
  <si>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</si>
  <si>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</si>
  <si>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</si>
  <si>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</si>
  <si>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</si>
  <si>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</si>
  <si>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</si>
  <si>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</si>
  <si>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</si>
  <si>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</si>
  <si>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</si>
  <si>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</si>
  <si>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</si>
  <si>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</si>
  <si>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</si>
  <si>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</si>
  <si>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</si>
  <si>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</si>
  <si>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</si>
  <si>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</si>
  <si>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</si>
  <si>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</si>
  <si>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</si>
  <si>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</si>
  <si>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</si>
  <si>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</si>
  <si>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</si>
  <si>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</si>
  <si>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</si>
  <si>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</si>
  <si>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</si>
  <si>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</si>
  <si>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</si>
  <si>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</si>
  <si>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</si>
  <si>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</si>
  <si>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</si>
  <si>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</si>
  <si>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</si>
  <si>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</si>
  <si>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</si>
  <si>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</si>
  <si>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</si>
  <si>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</si>
  <si>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</si>
  <si>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</si>
  <si>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</si>
  <si>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</si>
  <si>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</si>
  <si>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</si>
  <si>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</si>
  <si>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</si>
  <si>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</si>
  <si>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</si>
  <si>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</si>
  <si>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</si>
  <si>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</si>
  <si>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</si>
  <si>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</si>
  <si>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</si>
  <si>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</si>
  <si>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</si>
  <si>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</si>
  <si>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</si>
  <si>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</si>
  <si>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</si>
  <si>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</si>
  <si>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</si>
  <si>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</si>
  <si>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</si>
  <si>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</si>
  <si>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</si>
  <si>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</si>
  <si>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</si>
  <si>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</si>
  <si>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</si>
  <si>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</si>
  <si>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</si>
  <si>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</si>
  <si>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</si>
  <si>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</si>
  <si>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</si>
  <si>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</si>
  <si>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</si>
  <si>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</si>
  <si>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</si>
  <si>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</si>
  <si>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</si>
  <si>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</si>
  <si>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</si>
  <si>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</si>
  <si>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</si>
  <si>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</si>
  <si>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</si>
  <si>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</si>
  <si>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</si>
  <si>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</si>
  <si>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</si>
  <si>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</si>
  <si>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</si>
  <si>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</si>
  <si>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</si>
  <si>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</si>
  <si>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</si>
  <si>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</si>
  <si>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</si>
  <si>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</si>
  <si>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</si>
  <si>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</si>
  <si>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</si>
  <si>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</si>
  <si>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</si>
  <si>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</si>
  <si>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</si>
  <si>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</si>
  <si>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</si>
  <si>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</si>
  <si>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</si>
  <si>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</si>
  <si>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</si>
  <si>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</si>
  <si>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</si>
  <si>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</si>
  <si>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</si>
  <si>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</si>
  <si>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</si>
  <si>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</si>
  <si>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</si>
  <si>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</si>
  <si>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</si>
  <si>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</si>
  <si>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</si>
  <si>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</si>
  <si>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</si>
  <si>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</si>
  <si>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</si>
  <si>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</si>
  <si>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</si>
  <si>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</si>
  <si>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</si>
  <si>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</si>
  <si>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</si>
  <si>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</si>
  <si>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</si>
  <si>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</si>
  <si>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</si>
  <si>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</si>
  <si>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</si>
  <si>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</si>
  <si>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</si>
  <si>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</si>
  <si>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</si>
  <si>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</si>
  <si>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</si>
  <si>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</si>
  <si>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</si>
  <si>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</si>
  <si>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</si>
  <si>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</si>
  <si>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</si>
  <si>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</si>
  <si>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</si>
  <si>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</si>
  <si>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</si>
  <si>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</si>
  <si>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</si>
  <si>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</si>
  <si>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</si>
  <si>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</si>
  <si>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</si>
  <si>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</si>
  <si>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</si>
  <si>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</si>
  <si>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</si>
  <si>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</si>
  <si>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</si>
  <si>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</si>
  <si>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</si>
  <si>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</si>
  <si>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</si>
  <si>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</si>
  <si>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</si>
  <si>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</si>
  <si>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</si>
  <si>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</si>
  <si>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</si>
  <si>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</si>
  <si>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</si>
  <si>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</si>
  <si>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</si>
  <si>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</si>
  <si>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</si>
  <si>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</si>
  <si>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</si>
  <si>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</si>
  <si>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</si>
  <si>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</si>
  <si>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</si>
  <si>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</si>
  <si>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</si>
  <si>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</si>
  <si>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</si>
  <si>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</si>
  <si>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</si>
  <si>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</si>
  <si>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</si>
  <si>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</si>
  <si>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</si>
  <si>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</si>
  <si>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</si>
  <si>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</si>
  <si>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</si>
  <si>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</si>
  <si>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</si>
  <si>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</si>
  <si>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</si>
  <si>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</si>
  <si>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</si>
  <si>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</si>
  <si>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</si>
  <si>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</si>
  <si>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</si>
  <si>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</si>
  <si>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</si>
  <si>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</si>
  <si>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</si>
  <si>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</si>
  <si>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</si>
  <si>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</si>
  <si>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</si>
  <si>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</si>
  <si>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</si>
  <si>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</si>
  <si>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</si>
  <si>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</si>
  <si>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</si>
  <si>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</si>
  <si>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</si>
  <si>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</si>
  <si>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</si>
  <si>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</si>
  <si>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</si>
  <si>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</si>
  <si>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</si>
  <si>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</si>
  <si>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</si>
  <si>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</si>
  <si>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</si>
  <si>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</si>
  <si>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</si>
  <si>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</si>
  <si>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</si>
  <si>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</si>
  <si>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</si>
  <si>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</si>
  <si>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</si>
  <si>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</si>
  <si>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</si>
  <si>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</si>
  <si>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</si>
  <si>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</si>
  <si>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</si>
  <si>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</si>
  <si>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</si>
  <si>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</si>
  <si>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</si>
  <si>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</si>
  <si>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</si>
  <si>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</si>
  <si>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</si>
  <si>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</si>
  <si>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</si>
  <si>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</si>
  <si>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</si>
  <si>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</si>
  <si>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</si>
  <si>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</si>
  <si>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</si>
  <si>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</si>
  <si>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</si>
  <si>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</si>
  <si>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</si>
  <si>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</si>
  <si>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</si>
  <si>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</si>
  <si>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</si>
  <si>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</si>
  <si>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</si>
  <si>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</si>
  <si>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</si>
  <si>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</si>
  <si>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</si>
  <si>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</si>
  <si>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</si>
  <si>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</si>
  <si>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</si>
  <si>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</si>
  <si>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</si>
  <si>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</si>
  <si>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</si>
  <si>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</si>
  <si>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</si>
  <si>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</si>
  <si>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</si>
  <si>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</si>
  <si>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</si>
  <si>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</si>
  <si>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</si>
  <si>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</si>
  <si>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</si>
  <si>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</si>
  <si>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</si>
  <si>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</si>
  <si>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</si>
  <si>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</si>
  <si>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</si>
  <si>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</si>
  <si>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</si>
  <si>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</si>
  <si>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</si>
  <si>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</si>
  <si>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</si>
  <si>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</si>
  <si>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</si>
  <si>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</si>
  <si>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</si>
  <si>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</si>
  <si>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</si>
  <si>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</si>
  <si>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</si>
  <si>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</si>
  <si>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</si>
  <si>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</si>
  <si>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</si>
  <si>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</si>
  <si>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</si>
  <si>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</si>
  <si>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</si>
  <si>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</si>
  <si>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</si>
  <si>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</si>
  <si>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</si>
  <si>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</si>
  <si>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</si>
  <si>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</si>
  <si>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</si>
  <si>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</si>
  <si>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</si>
  <si>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</si>
  <si>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</si>
  <si>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</si>
  <si>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</si>
  <si>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</si>
  <si>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</si>
  <si>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</si>
  <si>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</si>
  <si>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</si>
  <si>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</si>
  <si>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</si>
  <si>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</si>
  <si>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</si>
  <si>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</si>
  <si>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</si>
  <si>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</si>
  <si>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</si>
  <si>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</si>
  <si>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</si>
  <si>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</si>
  <si>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</si>
  <si>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</si>
  <si>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</si>
  <si>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</si>
  <si>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</si>
  <si>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</si>
  <si>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</si>
  <si>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</si>
  <si>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</si>
  <si>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</si>
  <si>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</si>
  <si>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</si>
  <si>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</si>
  <si>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</si>
  <si>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</si>
  <si>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</si>
  <si>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</si>
  <si>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</si>
  <si>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</si>
  <si>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</si>
  <si>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</si>
  <si>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</si>
  <si>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</si>
  <si>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</si>
  <si>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</si>
  <si>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</si>
  <si>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</si>
  <si>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</si>
  <si>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</si>
  <si>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</si>
  <si>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</si>
  <si>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</si>
  <si>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</si>
  <si>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</si>
  <si>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</si>
  <si>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</si>
  <si>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</si>
  <si>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</si>
  <si>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</si>
  <si>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</si>
  <si>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</si>
  <si>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</si>
  <si>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</si>
  <si>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</si>
  <si>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</si>
  <si>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</si>
  <si>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</si>
  <si>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</si>
  <si>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</si>
  <si>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</si>
  <si>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</si>
  <si>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</si>
  <si>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</si>
  <si>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</si>
  <si>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</si>
  <si>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</si>
  <si>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</si>
  <si>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</si>
  <si>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</si>
  <si>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</si>
  <si>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</si>
  <si>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</si>
  <si>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</si>
  <si>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</si>
  <si>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</si>
  <si>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</si>
  <si>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</si>
  <si>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</si>
  <si>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</si>
  <si>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</si>
  <si>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</si>
  <si>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</si>
  <si>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</si>
  <si>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</si>
  <si>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</si>
  <si>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</si>
  <si>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</si>
  <si>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</si>
  <si>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</si>
  <si>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</si>
  <si>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</si>
  <si>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</si>
  <si>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</si>
  <si>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</si>
  <si>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</si>
  <si>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</si>
  <si>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</si>
  <si>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</si>
  <si>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</si>
  <si>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</si>
  <si>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</si>
  <si>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</si>
  <si>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</si>
  <si>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</si>
  <si>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</si>
  <si>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</si>
  <si>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</si>
  <si>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</si>
  <si>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</si>
  <si>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</si>
  <si>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</si>
  <si>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</si>
  <si>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</si>
  <si>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</si>
  <si>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</si>
  <si>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</si>
  <si>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</si>
  <si>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</si>
  <si>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</si>
  <si>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</si>
  <si>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</si>
  <si>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</si>
  <si>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</si>
  <si>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</si>
  <si>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</si>
  <si>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</si>
  <si>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</si>
  <si>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</si>
  <si>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</si>
  <si>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</si>
  <si>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</si>
  <si>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</si>
  <si>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</si>
  <si>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</si>
  <si>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</si>
  <si>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</si>
  <si>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</si>
  <si>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</si>
  <si>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</si>
  <si>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</si>
  <si>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</si>
  <si>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</si>
  <si>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</si>
  <si>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</si>
  <si>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</si>
  <si>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</si>
  <si>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</si>
  <si>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</si>
  <si>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</si>
  <si>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</si>
  <si>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</si>
  <si>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</si>
  <si>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</si>
  <si>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</si>
  <si>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</si>
  <si>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</si>
  <si>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</si>
  <si>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</si>
  <si>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</si>
  <si>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</si>
  <si>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</si>
  <si>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</si>
  <si>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</si>
  <si>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</si>
  <si>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</si>
  <si>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</si>
  <si>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</si>
  <si>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</si>
  <si>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</si>
  <si>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</si>
  <si>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</si>
  <si>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</si>
  <si>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</si>
  <si>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</si>
  <si>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</si>
  <si>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</si>
  <si>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</si>
  <si>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</si>
  <si>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</si>
  <si>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</si>
  <si>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</si>
  <si>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</si>
  <si>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</si>
  <si>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</si>
  <si>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</si>
  <si>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</si>
  <si>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</si>
  <si>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</si>
  <si>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</si>
  <si>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</si>
  <si>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</si>
  <si>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</si>
  <si>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</si>
  <si>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</si>
  <si>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</si>
  <si>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</si>
  <si>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</si>
  <si>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</si>
  <si>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</si>
  <si>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</si>
  <si>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</si>
  <si>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</si>
  <si>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</si>
  <si>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</si>
  <si>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</si>
  <si>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</si>
  <si>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</si>
  <si>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</si>
  <si>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</si>
  <si>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</si>
  <si>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</si>
  <si>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</si>
  <si>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</si>
  <si>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</si>
  <si>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</si>
  <si>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</si>
  <si>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</si>
  <si>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</si>
  <si>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</si>
  <si>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</si>
  <si>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</si>
  <si>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</si>
  <si>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</si>
  <si>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</si>
  <si>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</si>
  <si>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</si>
  <si>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</si>
  <si>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</si>
  <si>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</si>
  <si>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</si>
  <si>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</si>
  <si>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</si>
  <si>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</si>
  <si>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</si>
  <si>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</si>
  <si>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</si>
  <si>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</si>
  <si>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</si>
  <si>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</si>
  <si>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</si>
  <si>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</si>
  <si>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</si>
  <si>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</si>
  <si>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</si>
  <si>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</si>
  <si>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</si>
  <si>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</si>
  <si>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</si>
  <si>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</si>
  <si>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</si>
  <si>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</si>
  <si>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</si>
  <si>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</si>
  <si>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</si>
  <si>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</si>
  <si>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</si>
  <si>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</si>
  <si>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</si>
  <si>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</si>
  <si>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</si>
  <si>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</si>
  <si>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</si>
  <si>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</si>
  <si>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</si>
  <si>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</si>
  <si>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</si>
  <si>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</si>
  <si>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</si>
  <si>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</si>
  <si>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</si>
  <si>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</si>
  <si>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</si>
  <si>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</si>
  <si>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</si>
  <si>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</si>
  <si>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</si>
  <si>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</si>
  <si>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</si>
  <si>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</si>
  <si>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</si>
  <si>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</si>
  <si>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</si>
  <si>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</si>
  <si>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</si>
  <si>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</si>
  <si>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</si>
  <si>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</si>
  <si>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</si>
  <si>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</si>
  <si>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</si>
  <si>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</si>
  <si>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</si>
  <si>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</si>
  <si>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</si>
  <si>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</si>
  <si>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</si>
  <si>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</si>
  <si>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</si>
  <si>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</si>
  <si>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</si>
  <si>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</si>
  <si>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</si>
  <si>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</si>
  <si>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</si>
  <si>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</si>
  <si>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</si>
  <si>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</si>
  <si>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</si>
  <si>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</si>
  <si>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</si>
  <si>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</si>
  <si>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</si>
  <si>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</si>
  <si>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</si>
  <si>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</si>
  <si>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</si>
  <si>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</si>
  <si>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</si>
  <si>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</si>
  <si>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</si>
  <si>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</si>
  <si>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</si>
  <si>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</si>
  <si>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</si>
  <si>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</si>
  <si>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</si>
  <si>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</si>
  <si>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</si>
  <si>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</si>
  <si>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</si>
  <si>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</si>
  <si>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</si>
  <si>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</si>
  <si>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</si>
  <si>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</si>
  <si>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</si>
  <si>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</si>
  <si>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</si>
  <si>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</si>
  <si>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</si>
  <si>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</si>
  <si>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</si>
  <si>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</si>
  <si>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</si>
  <si>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</si>
  <si>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</si>
  <si>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</si>
  <si>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</si>
  <si>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</si>
  <si>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</si>
  <si>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</si>
  <si>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</si>
  <si>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</si>
  <si>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</si>
  <si>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</si>
  <si>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</si>
  <si>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</si>
  <si>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</si>
  <si>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</si>
  <si>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</si>
  <si>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</si>
  <si>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</si>
  <si>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</si>
  <si>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</si>
  <si>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</si>
  <si>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</si>
  <si>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</si>
  <si>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</si>
  <si>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</si>
  <si>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</si>
  <si>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</si>
  <si>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</si>
  <si>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</si>
  <si>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</si>
  <si>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</si>
  <si>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</si>
  <si>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</si>
  <si>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</si>
  <si>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</si>
  <si>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</si>
  <si>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</si>
  <si>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</si>
  <si>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</si>
  <si>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</si>
  <si>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</si>
  <si>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</si>
  <si>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</si>
  <si>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</si>
  <si>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</si>
  <si>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</si>
  <si>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</si>
  <si>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</si>
  <si>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</si>
  <si>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</si>
  <si>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</si>
  <si>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</si>
  <si>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</si>
  <si>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</si>
  <si>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</si>
  <si>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</si>
  <si>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</si>
  <si>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</si>
  <si>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</si>
  <si>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</si>
  <si>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</si>
  <si>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</si>
  <si>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</si>
  <si>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</si>
  <si>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</si>
  <si>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</si>
  <si>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</si>
  <si>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</si>
  <si>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</si>
  <si>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</si>
  <si>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</si>
  <si>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</si>
  <si>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</si>
  <si>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</si>
  <si>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</si>
  <si>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</si>
  <si>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</si>
  <si>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</si>
  <si>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</si>
  <si>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</si>
  <si>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</si>
  <si>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</si>
  <si>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</si>
  <si>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</si>
  <si>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</si>
  <si>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</si>
  <si>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</si>
  <si>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</si>
  <si>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</si>
  <si>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</si>
  <si>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</si>
  <si>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</si>
  <si>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</si>
  <si>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</si>
  <si>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</si>
  <si>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</si>
  <si>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</si>
  <si>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</si>
  <si>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</si>
  <si>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</si>
  <si>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</si>
  <si>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</si>
  <si>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</si>
  <si>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</si>
  <si>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</si>
  <si>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</si>
  <si>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</si>
  <si>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</si>
  <si>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</si>
  <si>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</si>
  <si>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</si>
  <si>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</si>
  <si>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</si>
  <si>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</si>
  <si>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</si>
  <si>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</si>
  <si>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</si>
  <si>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</si>
  <si>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</si>
  <si>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</si>
  <si>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</si>
  <si>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</si>
  <si>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</si>
  <si>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</si>
  <si>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</si>
  <si>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</si>
  <si>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</si>
  <si>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</si>
  <si>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</si>
  <si>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</si>
  <si>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</si>
  <si>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</si>
  <si>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</si>
  <si>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</si>
  <si>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</si>
  <si>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</si>
  <si>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</si>
  <si>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</si>
  <si>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</si>
  <si>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</si>
  <si>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</si>
  <si>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</si>
  <si>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</si>
  <si>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</si>
  <si>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</si>
  <si>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</si>
  <si>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</si>
  <si>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</si>
  <si>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</si>
  <si>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</si>
  <si>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</si>
  <si>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</si>
  <si>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</si>
  <si>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</si>
  <si>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</si>
  <si>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</si>
  <si>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</si>
  <si>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</si>
  <si>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</si>
  <si>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</si>
  <si>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</si>
  <si>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</si>
  <si>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</si>
  <si>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</si>
  <si>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</si>
  <si>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</si>
  <si>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</si>
  <si>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</si>
  <si>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</si>
  <si>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</si>
  <si>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</si>
  <si>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</si>
  <si>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</si>
  <si>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</si>
  <si>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</si>
  <si>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</si>
  <si>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</si>
  <si>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</si>
  <si>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</si>
  <si>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</si>
  <si>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</si>
  <si>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</si>
  <si>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</si>
  <si>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</si>
  <si>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</si>
  <si>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</si>
  <si>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</si>
  <si>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</si>
  <si>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</si>
  <si>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</si>
  <si>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</si>
  <si>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2021-18-10000553</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</si>
  <si>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Y EN LA MODALIDAD FAMI, APOYAR A LAS FAMILIAS EN DESARROLLO CON MUJERES GESTANTES, MADRES LACTANTES Y NIÑOS Y NIÑAS MENORES DE DOS (2) AÑOS QUE SE ENCUENTRAN EN VULNERABILIDAD PSICOAFECTIVA, NUTRICIONAL, ECONÓMICA Y SOCIAL.</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</si>
  <si>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</si>
  <si>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</si>
  <si>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</si>
  <si>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HOGARES COMUNITARIOS DE BIENESTAR FAMILIAR DE CONFORMIDAD CON LAS DIRECTRICES, LINEAMIENTOS Y PARÁMETROS ESTABLECIDOS POR ICBF, EN ARMONÍA CON LA POLITICA DE ESTADO PARA EL DESARROLLO INTEGRAL A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</si>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</sst>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H209" sqref="H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4499999999999993" customHeight="1" thickBot="1" x14ac:dyDescent="0.3">
      <c r="A5" s="5"/>
      <c r="B5" s="5"/>
      <c r="C5" s="31"/>
      <c r="D5" s="31"/>
      <c r="E5" s="31"/>
      <c r="F5" s="31"/>
      <c r="G5" s="31"/>
      <c r="H5" s="31"/>
      <c r="I5" s="31"/>
      <c r="J5" s="31"/>
      <c r="K5" s="31"/>
      <c r="L5" s="18"/>
      <c r="M5" s="18"/>
      <c r="N5" s="18"/>
      <c r="O5" s="18"/>
    </row>
    <row r="6" spans="1:20" s="19" customFormat="1" ht="31.7"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4499999999999993"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4499999999999993" customHeight="1" thickBot="1" x14ac:dyDescent="0.3">
      <c r="A11" s="44"/>
      <c r="B11" s="22"/>
      <c r="C11" s="45"/>
      <c r="D11" s="45"/>
      <c r="E11" s="45"/>
      <c r="F11" s="45"/>
      <c r="G11" s="45"/>
      <c r="H11" s="45"/>
      <c r="I11" s="45"/>
      <c r="J11" s="45"/>
      <c r="K11" s="45"/>
      <c r="L11" s="46"/>
      <c r="M11" s="46"/>
      <c r="N11" s="46"/>
      <c r="O11" s="47"/>
    </row>
    <row r="12" spans="1:20" ht="8.4499999999999993" customHeight="1" x14ac:dyDescent="0.25">
      <c r="A12" s="5"/>
      <c r="B12" s="5"/>
      <c r="C12" s="31"/>
      <c r="D12" s="31"/>
      <c r="E12" s="31"/>
      <c r="F12" s="31"/>
      <c r="G12" s="31"/>
      <c r="H12" s="31"/>
      <c r="I12" s="31"/>
      <c r="J12" s="31"/>
      <c r="K12" s="31"/>
      <c r="L12" s="18"/>
      <c r="M12" s="18"/>
      <c r="N12" s="18"/>
      <c r="O12" s="18"/>
    </row>
    <row r="13" spans="1:20" ht="8.4499999999999993"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7"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2" customHeight="1" x14ac:dyDescent="0.25">
      <c r="A20" s="9"/>
      <c r="B20" s="109">
        <v>900114253</v>
      </c>
      <c r="C20" s="5"/>
      <c r="D20" s="73"/>
      <c r="E20" s="5"/>
      <c r="F20" s="5"/>
      <c r="G20" s="5"/>
      <c r="H20" s="243"/>
      <c r="I20" s="149" t="s">
        <v>404</v>
      </c>
      <c r="J20" s="150" t="s">
        <v>416</v>
      </c>
      <c r="K20" s="151">
        <v>2862575840</v>
      </c>
      <c r="L20" s="152">
        <v>44194</v>
      </c>
      <c r="M20" s="152">
        <v>44561</v>
      </c>
      <c r="N20" s="135">
        <f>+(M20-L20)/30</f>
        <v>12.233333333333333</v>
      </c>
      <c r="O20" s="138"/>
      <c r="U20" s="134"/>
      <c r="V20" s="105">
        <f ca="1">NOW()</f>
        <v>44193.70169814815</v>
      </c>
      <c r="W20" s="105">
        <f ca="1">NOW()</f>
        <v>44193.70169814815</v>
      </c>
    </row>
    <row r="21" spans="1:23" ht="30.2" customHeight="1" outlineLevel="1" x14ac:dyDescent="0.25">
      <c r="A21" s="9"/>
      <c r="B21" s="71"/>
      <c r="C21" s="5"/>
      <c r="D21" s="5"/>
      <c r="E21" s="5"/>
      <c r="F21" s="5"/>
      <c r="G21" s="5"/>
      <c r="H21" s="70"/>
      <c r="I21" s="149"/>
      <c r="J21" s="150"/>
      <c r="K21" s="151"/>
      <c r="L21" s="152"/>
      <c r="M21" s="152"/>
      <c r="N21" s="135">
        <f t="shared" ref="N21:N35" si="0">+(M21-L21)/30</f>
        <v>0</v>
      </c>
      <c r="O21" s="139"/>
    </row>
    <row r="22" spans="1:23" ht="30.2" customHeight="1" outlineLevel="1" x14ac:dyDescent="0.25">
      <c r="A22" s="9"/>
      <c r="B22" s="71"/>
      <c r="C22" s="5"/>
      <c r="D22" s="5"/>
      <c r="E22" s="5"/>
      <c r="F22" s="5"/>
      <c r="G22" s="5"/>
      <c r="H22" s="70"/>
      <c r="I22" s="149"/>
      <c r="J22" s="150"/>
      <c r="K22" s="151"/>
      <c r="L22" s="152"/>
      <c r="M22" s="152"/>
      <c r="N22" s="136">
        <f t="shared" ref="N22:N33" si="1">+(M22-L22)/30</f>
        <v>0</v>
      </c>
      <c r="O22" s="139"/>
    </row>
    <row r="23" spans="1:23" ht="30.2"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2" customHeight="1" outlineLevel="1" x14ac:dyDescent="0.25">
      <c r="A24" s="9"/>
      <c r="B24" s="101"/>
      <c r="C24" s="21"/>
      <c r="D24" s="21"/>
      <c r="E24" s="21"/>
      <c r="F24" s="5"/>
      <c r="G24" s="5"/>
      <c r="H24" s="70"/>
      <c r="I24" s="149"/>
      <c r="J24" s="150"/>
      <c r="K24" s="151"/>
      <c r="L24" s="152"/>
      <c r="M24" s="152"/>
      <c r="N24" s="136">
        <f t="shared" si="1"/>
        <v>0</v>
      </c>
      <c r="O24" s="139"/>
    </row>
    <row r="25" spans="1:23" ht="30.2" customHeight="1" outlineLevel="1" x14ac:dyDescent="0.25">
      <c r="A25" s="9"/>
      <c r="B25" s="101"/>
      <c r="C25" s="21"/>
      <c r="D25" s="21"/>
      <c r="E25" s="21"/>
      <c r="F25" s="5"/>
      <c r="G25" s="5"/>
      <c r="H25" s="70"/>
      <c r="I25" s="149"/>
      <c r="J25" s="150"/>
      <c r="K25" s="151"/>
      <c r="L25" s="152"/>
      <c r="M25" s="152"/>
      <c r="N25" s="136">
        <f t="shared" si="1"/>
        <v>0</v>
      </c>
      <c r="O25" s="139"/>
    </row>
    <row r="26" spans="1:23" ht="30.2" customHeight="1" outlineLevel="1" x14ac:dyDescent="0.25">
      <c r="A26" s="9"/>
      <c r="B26" s="101"/>
      <c r="C26" s="21"/>
      <c r="D26" s="21"/>
      <c r="E26" s="21"/>
      <c r="F26" s="5"/>
      <c r="G26" s="5"/>
      <c r="H26" s="70"/>
      <c r="I26" s="149"/>
      <c r="J26" s="150"/>
      <c r="K26" s="151"/>
      <c r="L26" s="152"/>
      <c r="M26" s="152"/>
      <c r="N26" s="136">
        <f t="shared" si="1"/>
        <v>0</v>
      </c>
      <c r="O26" s="139"/>
    </row>
    <row r="27" spans="1:23" ht="30.2" customHeight="1" outlineLevel="1" x14ac:dyDescent="0.25">
      <c r="A27" s="9"/>
      <c r="B27" s="101"/>
      <c r="C27" s="21"/>
      <c r="D27" s="21"/>
      <c r="E27" s="21"/>
      <c r="F27" s="5"/>
      <c r="G27" s="5"/>
      <c r="H27" s="70"/>
      <c r="I27" s="149"/>
      <c r="J27" s="150"/>
      <c r="K27" s="151"/>
      <c r="L27" s="152"/>
      <c r="M27" s="152"/>
      <c r="N27" s="136">
        <f t="shared" si="1"/>
        <v>0</v>
      </c>
      <c r="O27" s="139"/>
    </row>
    <row r="28" spans="1:23" ht="30.2" customHeight="1" outlineLevel="1" x14ac:dyDescent="0.25">
      <c r="A28" s="9"/>
      <c r="B28" s="101"/>
      <c r="C28" s="21"/>
      <c r="D28" s="21"/>
      <c r="E28" s="21"/>
      <c r="F28" s="5"/>
      <c r="G28" s="5"/>
      <c r="H28" s="70"/>
      <c r="I28" s="149"/>
      <c r="J28" s="150"/>
      <c r="K28" s="151"/>
      <c r="L28" s="152"/>
      <c r="M28" s="152"/>
      <c r="N28" s="136">
        <f t="shared" si="1"/>
        <v>0</v>
      </c>
      <c r="O28" s="139"/>
    </row>
    <row r="29" spans="1:23" ht="30.2" customHeight="1" outlineLevel="1" x14ac:dyDescent="0.25">
      <c r="A29" s="9"/>
      <c r="B29" s="71"/>
      <c r="C29" s="5"/>
      <c r="D29" s="5"/>
      <c r="E29" s="5"/>
      <c r="F29" s="5"/>
      <c r="G29" s="5"/>
      <c r="H29" s="70"/>
      <c r="I29" s="149"/>
      <c r="J29" s="150"/>
      <c r="K29" s="151"/>
      <c r="L29" s="152"/>
      <c r="M29" s="152"/>
      <c r="N29" s="136">
        <f t="shared" si="1"/>
        <v>0</v>
      </c>
      <c r="O29" s="139"/>
    </row>
    <row r="30" spans="1:23" ht="30.2" customHeight="1" outlineLevel="1" x14ac:dyDescent="0.25">
      <c r="A30" s="9"/>
      <c r="B30" s="71"/>
      <c r="C30" s="5"/>
      <c r="D30" s="5"/>
      <c r="E30" s="5"/>
      <c r="F30" s="5"/>
      <c r="G30" s="5"/>
      <c r="H30" s="70"/>
      <c r="I30" s="149"/>
      <c r="J30" s="150"/>
      <c r="K30" s="151"/>
      <c r="L30" s="152"/>
      <c r="M30" s="152"/>
      <c r="N30" s="136">
        <f t="shared" si="1"/>
        <v>0</v>
      </c>
      <c r="O30" s="139"/>
    </row>
    <row r="31" spans="1:23" ht="30.2" customHeight="1" outlineLevel="1" x14ac:dyDescent="0.25">
      <c r="A31" s="9"/>
      <c r="B31" s="71"/>
      <c r="C31" s="5"/>
      <c r="D31" s="5"/>
      <c r="E31" s="5"/>
      <c r="F31" s="5"/>
      <c r="G31" s="5"/>
      <c r="H31" s="70"/>
      <c r="I31" s="149"/>
      <c r="J31" s="150"/>
      <c r="K31" s="151"/>
      <c r="L31" s="152"/>
      <c r="M31" s="152"/>
      <c r="N31" s="136">
        <f t="shared" si="1"/>
        <v>0</v>
      </c>
      <c r="O31" s="139"/>
    </row>
    <row r="32" spans="1:23" ht="30.2" customHeight="1" outlineLevel="1" x14ac:dyDescent="0.25">
      <c r="A32" s="9"/>
      <c r="B32" s="71"/>
      <c r="C32" s="5"/>
      <c r="D32" s="5"/>
      <c r="E32" s="5"/>
      <c r="F32" s="5"/>
      <c r="G32" s="5"/>
      <c r="H32" s="70"/>
      <c r="I32" s="149"/>
      <c r="J32" s="150"/>
      <c r="K32" s="151"/>
      <c r="L32" s="152"/>
      <c r="M32" s="152"/>
      <c r="N32" s="136">
        <f t="shared" si="1"/>
        <v>0</v>
      </c>
      <c r="O32" s="139"/>
    </row>
    <row r="33" spans="1:16" ht="30.2" customHeight="1" outlineLevel="1" x14ac:dyDescent="0.25">
      <c r="A33" s="9"/>
      <c r="B33" s="71"/>
      <c r="C33" s="5"/>
      <c r="D33" s="5"/>
      <c r="E33" s="5"/>
      <c r="F33" s="5"/>
      <c r="G33" s="5"/>
      <c r="H33" s="70"/>
      <c r="I33" s="149"/>
      <c r="J33" s="150"/>
      <c r="K33" s="151"/>
      <c r="L33" s="152"/>
      <c r="M33" s="152"/>
      <c r="N33" s="136">
        <f t="shared" si="1"/>
        <v>0</v>
      </c>
      <c r="O33" s="139"/>
    </row>
    <row r="34" spans="1:16" ht="30.2" customHeight="1" outlineLevel="1" x14ac:dyDescent="0.25">
      <c r="A34" s="9"/>
      <c r="B34" s="71"/>
      <c r="C34" s="5"/>
      <c r="D34" s="5"/>
      <c r="E34" s="5"/>
      <c r="F34" s="5"/>
      <c r="G34" s="5"/>
      <c r="H34" s="70"/>
      <c r="I34" s="149"/>
      <c r="J34" s="150"/>
      <c r="K34" s="151"/>
      <c r="L34" s="152"/>
      <c r="M34" s="152"/>
      <c r="N34" s="136">
        <f t="shared" si="0"/>
        <v>0</v>
      </c>
      <c r="O34" s="139"/>
    </row>
    <row r="35" spans="1:16" ht="30.2" customHeight="1" outlineLevel="1" x14ac:dyDescent="0.25">
      <c r="A35" s="9"/>
      <c r="B35" s="71"/>
      <c r="C35" s="5"/>
      <c r="D35" s="5"/>
      <c r="E35" s="5"/>
      <c r="F35" s="5"/>
      <c r="G35" s="5"/>
      <c r="H35" s="70"/>
      <c r="I35" s="149"/>
      <c r="J35" s="150"/>
      <c r="K35" s="151"/>
      <c r="L35" s="152"/>
      <c r="M35" s="152"/>
      <c r="N35" s="136">
        <f t="shared" si="0"/>
        <v>0</v>
      </c>
      <c r="O35" s="139"/>
    </row>
    <row r="36" spans="1:16" ht="14.25"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2" customHeight="1" x14ac:dyDescent="0.25">
      <c r="A38" s="9"/>
      <c r="B38" s="238" t="str">
        <f>VLOOKUP(B20,EAS!A2:B1439,2,0)</f>
        <v>HORIZONTES FUNDACIÓN PARA EL AMOR Y LA SALUD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thickBot="1" x14ac:dyDescent="0.3"/>
    <row r="41" spans="1:16" s="19" customFormat="1" ht="31.7" customHeight="1" thickBot="1" x14ac:dyDescent="0.3">
      <c r="A41" s="204" t="s">
        <v>3</v>
      </c>
      <c r="B41" s="205"/>
      <c r="C41" s="205"/>
      <c r="D41" s="205"/>
      <c r="E41" s="205"/>
      <c r="F41" s="205"/>
      <c r="G41" s="205"/>
      <c r="H41" s="205"/>
      <c r="I41" s="205"/>
      <c r="J41" s="205"/>
      <c r="K41" s="205"/>
      <c r="L41" s="205"/>
      <c r="M41" s="205"/>
      <c r="N41" s="205"/>
      <c r="O41" s="206"/>
      <c r="P41" s="76"/>
    </row>
    <row r="42" spans="1:16" ht="8.4499999999999993" customHeight="1" thickBot="1" x14ac:dyDescent="0.3"/>
    <row r="43" spans="1:16" s="19" customFormat="1" ht="31.7"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4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75"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75"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75"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75"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75"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75"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75"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75"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75"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75" customHeight="1" outlineLevel="1" x14ac:dyDescent="0.25">
      <c r="A58" s="144">
        <v>11</v>
      </c>
      <c r="B58" s="64" t="s">
        <v>2664</v>
      </c>
      <c r="C58" s="124" t="s">
        <v>31</v>
      </c>
      <c r="D58" s="63">
        <v>6</v>
      </c>
      <c r="E58" s="145">
        <v>40924</v>
      </c>
      <c r="F58" s="145">
        <v>41273</v>
      </c>
      <c r="G58" s="160">
        <f t="shared" si="3"/>
        <v>11.633333333333333</v>
      </c>
      <c r="H58" s="64" t="s">
        <v>2702</v>
      </c>
      <c r="I58" s="63" t="s">
        <v>404</v>
      </c>
      <c r="J58" s="63" t="s">
        <v>416</v>
      </c>
      <c r="K58" s="66">
        <v>1028803373</v>
      </c>
      <c r="L58" s="124" t="s">
        <v>1148</v>
      </c>
      <c r="M58" s="117">
        <v>1</v>
      </c>
      <c r="N58" s="124" t="s">
        <v>27</v>
      </c>
      <c r="O58" s="65" t="s">
        <v>1148</v>
      </c>
      <c r="P58" s="79"/>
    </row>
    <row r="59" spans="1:16" s="7" customFormat="1" ht="24.75" customHeight="1" outlineLevel="1" x14ac:dyDescent="0.25">
      <c r="A59" s="144">
        <v>12</v>
      </c>
      <c r="B59" s="64" t="s">
        <v>2664</v>
      </c>
      <c r="C59" s="124" t="s">
        <v>31</v>
      </c>
      <c r="D59" s="63">
        <v>71</v>
      </c>
      <c r="E59" s="145">
        <v>41295</v>
      </c>
      <c r="F59" s="145">
        <v>41639</v>
      </c>
      <c r="G59" s="160">
        <f t="shared" si="3"/>
        <v>11.466666666666667</v>
      </c>
      <c r="H59" s="64" t="s">
        <v>2703</v>
      </c>
      <c r="I59" s="63" t="s">
        <v>404</v>
      </c>
      <c r="J59" s="63" t="s">
        <v>416</v>
      </c>
      <c r="K59" s="66">
        <v>1038936637</v>
      </c>
      <c r="L59" s="124" t="s">
        <v>1148</v>
      </c>
      <c r="M59" s="117">
        <v>1</v>
      </c>
      <c r="N59" s="124" t="s">
        <v>27</v>
      </c>
      <c r="O59" s="124" t="s">
        <v>1148</v>
      </c>
      <c r="P59" s="79"/>
    </row>
    <row r="60" spans="1:16" s="7" customFormat="1" ht="24.75" customHeight="1" outlineLevel="1" x14ac:dyDescent="0.25">
      <c r="A60" s="144">
        <v>13</v>
      </c>
      <c r="B60" s="64" t="s">
        <v>2664</v>
      </c>
      <c r="C60" s="124" t="s">
        <v>31</v>
      </c>
      <c r="D60" s="63">
        <v>147</v>
      </c>
      <c r="E60" s="145">
        <v>41518</v>
      </c>
      <c r="F60" s="145">
        <v>42004</v>
      </c>
      <c r="G60" s="160">
        <f t="shared" si="3"/>
        <v>16.2</v>
      </c>
      <c r="H60" s="64" t="s">
        <v>2695</v>
      </c>
      <c r="I60" s="63" t="s">
        <v>404</v>
      </c>
      <c r="J60" s="63" t="s">
        <v>416</v>
      </c>
      <c r="K60" s="66">
        <v>2079362020</v>
      </c>
      <c r="L60" s="124" t="s">
        <v>1148</v>
      </c>
      <c r="M60" s="117">
        <v>1</v>
      </c>
      <c r="N60" s="124" t="s">
        <v>27</v>
      </c>
      <c r="O60" s="124" t="s">
        <v>1148</v>
      </c>
      <c r="P60" s="79"/>
    </row>
    <row r="61" spans="1:16" s="7" customFormat="1" ht="24.75" customHeight="1" outlineLevel="1" x14ac:dyDescent="0.25">
      <c r="A61" s="144">
        <v>14</v>
      </c>
      <c r="B61" s="64" t="s">
        <v>2664</v>
      </c>
      <c r="C61" s="124" t="s">
        <v>31</v>
      </c>
      <c r="D61" s="63">
        <v>74</v>
      </c>
      <c r="E61" s="145">
        <v>41660</v>
      </c>
      <c r="F61" s="145">
        <v>42034</v>
      </c>
      <c r="G61" s="160">
        <f t="shared" si="3"/>
        <v>12.466666666666667</v>
      </c>
      <c r="H61" s="64" t="s">
        <v>2704</v>
      </c>
      <c r="I61" s="63" t="s">
        <v>404</v>
      </c>
      <c r="J61" s="63" t="s">
        <v>416</v>
      </c>
      <c r="K61" s="66">
        <v>1084104197</v>
      </c>
      <c r="L61" s="124" t="s">
        <v>1148</v>
      </c>
      <c r="M61" s="117">
        <v>1</v>
      </c>
      <c r="N61" s="124" t="s">
        <v>27</v>
      </c>
      <c r="O61" s="124" t="s">
        <v>1148</v>
      </c>
      <c r="P61" s="79"/>
    </row>
    <row r="62" spans="1:16" s="7" customFormat="1" ht="24.75" customHeight="1" outlineLevel="1" x14ac:dyDescent="0.25">
      <c r="A62" s="144">
        <v>15</v>
      </c>
      <c r="B62" s="64" t="s">
        <v>2664</v>
      </c>
      <c r="C62" s="124" t="s">
        <v>31</v>
      </c>
      <c r="D62" s="63">
        <v>60</v>
      </c>
      <c r="E62" s="145">
        <v>42037</v>
      </c>
      <c r="F62" s="145">
        <v>42369</v>
      </c>
      <c r="G62" s="160">
        <f t="shared" si="3"/>
        <v>11.066666666666666</v>
      </c>
      <c r="H62" s="64" t="s">
        <v>2705</v>
      </c>
      <c r="I62" s="63" t="s">
        <v>404</v>
      </c>
      <c r="J62" s="63" t="s">
        <v>416</v>
      </c>
      <c r="K62" s="66">
        <v>990928026</v>
      </c>
      <c r="L62" s="124" t="s">
        <v>1148</v>
      </c>
      <c r="M62" s="117">
        <v>1</v>
      </c>
      <c r="N62" s="124" t="s">
        <v>27</v>
      </c>
      <c r="O62" s="124" t="s">
        <v>1148</v>
      </c>
      <c r="P62" s="79"/>
    </row>
    <row r="63" spans="1:16" s="7" customFormat="1" ht="24.75" customHeight="1" outlineLevel="1" x14ac:dyDescent="0.25">
      <c r="A63" s="144">
        <v>16</v>
      </c>
      <c r="B63" s="64" t="s">
        <v>2664</v>
      </c>
      <c r="C63" s="124" t="s">
        <v>31</v>
      </c>
      <c r="D63" s="63">
        <v>217</v>
      </c>
      <c r="E63" s="145">
        <v>43450</v>
      </c>
      <c r="F63" s="145">
        <v>43921</v>
      </c>
      <c r="G63" s="160">
        <f t="shared" si="3"/>
        <v>15.7</v>
      </c>
      <c r="H63" s="64" t="s">
        <v>2706</v>
      </c>
      <c r="I63" s="63" t="s">
        <v>404</v>
      </c>
      <c r="J63" s="63" t="s">
        <v>416</v>
      </c>
      <c r="K63" s="66">
        <v>309127804</v>
      </c>
      <c r="L63" s="124" t="s">
        <v>1148</v>
      </c>
      <c r="M63" s="117">
        <v>1</v>
      </c>
      <c r="N63" s="124" t="s">
        <v>27</v>
      </c>
      <c r="O63" s="124" t="s">
        <v>1148</v>
      </c>
      <c r="P63" s="79"/>
    </row>
    <row r="64" spans="1:16" s="7" customFormat="1" ht="24.75" customHeight="1" outlineLevel="1" x14ac:dyDescent="0.25">
      <c r="A64" s="144">
        <v>17</v>
      </c>
      <c r="B64" s="64" t="s">
        <v>2664</v>
      </c>
      <c r="C64" s="124" t="s">
        <v>31</v>
      </c>
      <c r="D64" s="63">
        <v>160</v>
      </c>
      <c r="E64" s="145">
        <v>43648</v>
      </c>
      <c r="F64" s="145">
        <v>43818</v>
      </c>
      <c r="G64" s="160">
        <f t="shared" si="3"/>
        <v>5.666666666666667</v>
      </c>
      <c r="H64" s="64" t="s">
        <v>2707</v>
      </c>
      <c r="I64" s="63" t="s">
        <v>404</v>
      </c>
      <c r="J64" s="63" t="s">
        <v>416</v>
      </c>
      <c r="K64" s="66">
        <v>608316432</v>
      </c>
      <c r="L64" s="124" t="s">
        <v>1148</v>
      </c>
      <c r="M64" s="117">
        <v>1</v>
      </c>
      <c r="N64" s="124" t="s">
        <v>27</v>
      </c>
      <c r="O64" s="124" t="s">
        <v>1148</v>
      </c>
      <c r="P64" s="79"/>
    </row>
    <row r="65" spans="1:16" s="7" customFormat="1" ht="24.75" customHeight="1" outlineLevel="1" x14ac:dyDescent="0.25">
      <c r="A65" s="144">
        <v>18</v>
      </c>
      <c r="B65" s="64"/>
      <c r="C65" s="124"/>
      <c r="D65" s="63"/>
      <c r="E65" s="145"/>
      <c r="F65" s="145"/>
      <c r="G65" s="160" t="str">
        <f t="shared" si="3"/>
        <v/>
      </c>
      <c r="H65" s="64"/>
      <c r="I65" s="63"/>
      <c r="J65" s="63"/>
      <c r="K65" s="66"/>
      <c r="L65" s="124"/>
      <c r="M65" s="117"/>
      <c r="N65" s="124"/>
      <c r="O65" s="124"/>
      <c r="P65" s="79"/>
    </row>
    <row r="66" spans="1:16" s="7" customFormat="1" ht="24.75" customHeight="1" outlineLevel="1" x14ac:dyDescent="0.25">
      <c r="A66" s="144">
        <v>19</v>
      </c>
      <c r="B66" s="64"/>
      <c r="C66" s="124"/>
      <c r="D66" s="63"/>
      <c r="E66" s="145"/>
      <c r="F66" s="145"/>
      <c r="G66" s="160" t="str">
        <f t="shared" si="3"/>
        <v/>
      </c>
      <c r="H66" s="64"/>
      <c r="I66" s="63"/>
      <c r="J66" s="63"/>
      <c r="K66" s="66"/>
      <c r="L66" s="124"/>
      <c r="M66" s="117"/>
      <c r="N66" s="124"/>
      <c r="O66" s="124"/>
      <c r="P66" s="79"/>
    </row>
    <row r="67" spans="1:16" s="7" customFormat="1" ht="24.75" customHeight="1" outlineLevel="1" x14ac:dyDescent="0.25">
      <c r="A67" s="144">
        <v>20</v>
      </c>
      <c r="B67" s="64"/>
      <c r="C67" s="124"/>
      <c r="D67" s="63"/>
      <c r="E67" s="145"/>
      <c r="F67" s="145"/>
      <c r="G67" s="160" t="str">
        <f t="shared" si="3"/>
        <v/>
      </c>
      <c r="H67" s="64"/>
      <c r="I67" s="63"/>
      <c r="J67" s="63"/>
      <c r="K67" s="66"/>
      <c r="L67" s="124"/>
      <c r="M67" s="117"/>
      <c r="N67" s="124"/>
      <c r="O67" s="124"/>
      <c r="P67" s="79"/>
    </row>
    <row r="68" spans="1:16" s="7" customFormat="1" ht="24.75" customHeight="1" outlineLevel="1" x14ac:dyDescent="0.25">
      <c r="A68" s="144">
        <v>21</v>
      </c>
      <c r="B68" s="64"/>
      <c r="C68" s="124"/>
      <c r="D68" s="63"/>
      <c r="E68" s="145"/>
      <c r="F68" s="145"/>
      <c r="G68" s="160" t="str">
        <f t="shared" si="3"/>
        <v/>
      </c>
      <c r="H68" s="64"/>
      <c r="I68" s="63"/>
      <c r="J68" s="63"/>
      <c r="K68" s="66"/>
      <c r="L68" s="124"/>
      <c r="M68" s="117"/>
      <c r="N68" s="124"/>
      <c r="O68" s="124"/>
      <c r="P68" s="79"/>
    </row>
    <row r="69" spans="1:16" s="7" customFormat="1" ht="24.75" customHeight="1" outlineLevel="1" x14ac:dyDescent="0.25">
      <c r="A69" s="144">
        <v>22</v>
      </c>
      <c r="B69" s="64"/>
      <c r="C69" s="124"/>
      <c r="D69" s="63"/>
      <c r="E69" s="145"/>
      <c r="F69" s="145"/>
      <c r="G69" s="160" t="str">
        <f t="shared" si="3"/>
        <v/>
      </c>
      <c r="H69" s="64"/>
      <c r="I69" s="63"/>
      <c r="J69" s="63"/>
      <c r="K69" s="66"/>
      <c r="L69" s="124"/>
      <c r="M69" s="117"/>
      <c r="N69" s="124"/>
      <c r="O69" s="124"/>
      <c r="P69" s="79"/>
    </row>
    <row r="70" spans="1:16" s="7" customFormat="1" ht="24.75" customHeight="1" outlineLevel="1" x14ac:dyDescent="0.25">
      <c r="A70" s="144">
        <v>23</v>
      </c>
      <c r="B70" s="64"/>
      <c r="C70" s="124"/>
      <c r="D70" s="63"/>
      <c r="E70" s="145"/>
      <c r="F70" s="145"/>
      <c r="G70" s="160" t="str">
        <f t="shared" si="3"/>
        <v/>
      </c>
      <c r="H70" s="64"/>
      <c r="I70" s="63"/>
      <c r="J70" s="63"/>
      <c r="K70" s="66"/>
      <c r="L70" s="124"/>
      <c r="M70" s="117"/>
      <c r="N70" s="124"/>
      <c r="O70" s="124"/>
      <c r="P70" s="79"/>
    </row>
    <row r="71" spans="1:16" s="7" customFormat="1" ht="24.75" customHeight="1" outlineLevel="1" x14ac:dyDescent="0.25">
      <c r="A71" s="144">
        <v>24</v>
      </c>
      <c r="B71" s="64"/>
      <c r="C71" s="124"/>
      <c r="D71" s="63"/>
      <c r="E71" s="145"/>
      <c r="F71" s="145"/>
      <c r="G71" s="160" t="str">
        <f t="shared" si="3"/>
        <v/>
      </c>
      <c r="H71" s="64"/>
      <c r="I71" s="63"/>
      <c r="J71" s="63"/>
      <c r="K71" s="66"/>
      <c r="L71" s="124"/>
      <c r="M71" s="117"/>
      <c r="N71" s="124"/>
      <c r="O71" s="124"/>
      <c r="P71" s="79"/>
    </row>
    <row r="72" spans="1:16" s="7" customFormat="1" ht="24.75" customHeight="1" outlineLevel="1" x14ac:dyDescent="0.25">
      <c r="A72" s="144">
        <v>25</v>
      </c>
      <c r="B72" s="64"/>
      <c r="C72" s="124"/>
      <c r="D72" s="63"/>
      <c r="E72" s="145"/>
      <c r="F72" s="145"/>
      <c r="G72" s="160" t="str">
        <f t="shared" si="3"/>
        <v/>
      </c>
      <c r="H72" s="64"/>
      <c r="I72" s="63"/>
      <c r="J72" s="63"/>
      <c r="K72" s="66"/>
      <c r="L72" s="124"/>
      <c r="M72" s="117"/>
      <c r="N72" s="124"/>
      <c r="O72" s="124"/>
      <c r="P72" s="79"/>
    </row>
    <row r="73" spans="1:16" s="7" customFormat="1" ht="24.75" customHeight="1" outlineLevel="1" x14ac:dyDescent="0.25">
      <c r="A73" s="144">
        <v>26</v>
      </c>
      <c r="B73" s="122"/>
      <c r="C73" s="124"/>
      <c r="D73" s="63"/>
      <c r="E73" s="145"/>
      <c r="F73" s="145"/>
      <c r="G73" s="160" t="str">
        <f t="shared" si="3"/>
        <v/>
      </c>
      <c r="H73" s="64"/>
      <c r="I73" s="63"/>
      <c r="J73" s="63"/>
      <c r="K73" s="66"/>
      <c r="L73" s="124"/>
      <c r="M73" s="117"/>
      <c r="N73" s="124"/>
      <c r="O73" s="124"/>
      <c r="P73" s="79"/>
    </row>
    <row r="74" spans="1:16" s="7" customFormat="1" ht="24.75" customHeight="1" outlineLevel="1" x14ac:dyDescent="0.25">
      <c r="A74" s="144">
        <v>27</v>
      </c>
      <c r="B74" s="122"/>
      <c r="C74" s="124"/>
      <c r="D74" s="63"/>
      <c r="E74" s="145"/>
      <c r="F74" s="145"/>
      <c r="G74" s="160" t="str">
        <f t="shared" si="3"/>
        <v/>
      </c>
      <c r="H74" s="64"/>
      <c r="I74" s="63"/>
      <c r="J74" s="63"/>
      <c r="K74" s="66"/>
      <c r="L74" s="124"/>
      <c r="M74" s="117"/>
      <c r="N74" s="124"/>
      <c r="O74" s="124"/>
      <c r="P74" s="79"/>
    </row>
    <row r="75" spans="1:16" s="7" customFormat="1" ht="24.75" customHeight="1" outlineLevel="1" x14ac:dyDescent="0.25">
      <c r="A75" s="144">
        <v>28</v>
      </c>
      <c r="B75" s="122"/>
      <c r="C75" s="124"/>
      <c r="D75" s="63"/>
      <c r="E75" s="145"/>
      <c r="F75" s="145"/>
      <c r="G75" s="160" t="str">
        <f t="shared" si="3"/>
        <v/>
      </c>
      <c r="H75" s="64"/>
      <c r="I75" s="63"/>
      <c r="J75" s="63"/>
      <c r="K75" s="66"/>
      <c r="L75" s="124"/>
      <c r="M75" s="117"/>
      <c r="N75" s="124"/>
      <c r="O75" s="124"/>
      <c r="P75" s="79"/>
    </row>
    <row r="76" spans="1:16" s="7" customFormat="1" ht="24.75" customHeight="1" outlineLevel="1" x14ac:dyDescent="0.25">
      <c r="A76" s="144">
        <v>29</v>
      </c>
      <c r="B76" s="122"/>
      <c r="C76" s="124"/>
      <c r="D76" s="63"/>
      <c r="E76" s="145"/>
      <c r="F76" s="145"/>
      <c r="G76" s="160" t="str">
        <f t="shared" si="3"/>
        <v/>
      </c>
      <c r="H76" s="64"/>
      <c r="I76" s="63"/>
      <c r="J76" s="63"/>
      <c r="K76" s="66"/>
      <c r="L76" s="124"/>
      <c r="M76" s="117"/>
      <c r="N76" s="124"/>
      <c r="O76" s="124"/>
      <c r="P76" s="79"/>
    </row>
    <row r="77" spans="1:16" s="7" customFormat="1" ht="24.75" customHeight="1" outlineLevel="1" x14ac:dyDescent="0.25">
      <c r="A77" s="144">
        <v>30</v>
      </c>
      <c r="B77" s="64"/>
      <c r="C77" s="124"/>
      <c r="D77" s="63"/>
      <c r="E77" s="145"/>
      <c r="F77" s="145"/>
      <c r="G77" s="160" t="str">
        <f t="shared" si="3"/>
        <v/>
      </c>
      <c r="H77" s="64"/>
      <c r="I77" s="63"/>
      <c r="J77" s="63"/>
      <c r="K77" s="66"/>
      <c r="L77" s="124"/>
      <c r="M77" s="117"/>
      <c r="N77" s="124"/>
      <c r="O77" s="124"/>
      <c r="P77" s="79"/>
    </row>
    <row r="78" spans="1:16" s="7" customFormat="1" ht="24.75" customHeight="1" outlineLevel="1" x14ac:dyDescent="0.25">
      <c r="A78" s="144">
        <v>31</v>
      </c>
      <c r="B78" s="64"/>
      <c r="C78" s="124"/>
      <c r="D78" s="63"/>
      <c r="E78" s="145"/>
      <c r="F78" s="145"/>
      <c r="G78" s="160" t="str">
        <f t="shared" si="3"/>
        <v/>
      </c>
      <c r="H78" s="64"/>
      <c r="I78" s="63"/>
      <c r="J78" s="63"/>
      <c r="K78" s="66"/>
      <c r="L78" s="124"/>
      <c r="M78" s="117"/>
      <c r="N78" s="124"/>
      <c r="O78" s="124"/>
      <c r="P78" s="79"/>
    </row>
    <row r="79" spans="1:16" s="7" customFormat="1" ht="24.75" customHeight="1" outlineLevel="1" x14ac:dyDescent="0.25">
      <c r="A79" s="144">
        <v>32</v>
      </c>
      <c r="B79" s="64"/>
      <c r="C79" s="124"/>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124"/>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124"/>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124"/>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124"/>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124"/>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124"/>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124"/>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124"/>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124"/>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124"/>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124"/>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7"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45" customHeight="1" thickBot="1" x14ac:dyDescent="0.3">
      <c r="I112" s="196" t="s">
        <v>9</v>
      </c>
      <c r="J112" s="197"/>
      <c r="O112" s="175" t="str">
        <f>HYPERLINK("#MI_Oferente_Singular!A1","INICIO")</f>
        <v>INICIO</v>
      </c>
      <c r="P112" s="77"/>
    </row>
    <row r="113" spans="1:16" s="1" customFormat="1" ht="44.4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7"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ht="14.25"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4499999999999993" customHeight="1" thickBot="1" x14ac:dyDescent="0.3"/>
    <row r="172" spans="1:28" s="19" customFormat="1" ht="31.7"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5.0000000000000001E-3</v>
      </c>
      <c r="G179" s="165">
        <f>IF(F179&gt;0,SUM(E179+F179),"")</f>
        <v>2.5000000000000001E-2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8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ht="14.25" x14ac:dyDescent="0.25">
      <c r="A185" s="9"/>
      <c r="B185" s="90" t="s">
        <v>2627</v>
      </c>
      <c r="C185" s="166">
        <f>+SUM(G179:G182)</f>
        <v>2.5000000000000001E-2</v>
      </c>
      <c r="D185" s="91" t="s">
        <v>2628</v>
      </c>
      <c r="E185" s="94">
        <f>+(C185*SUM(K20:K35))</f>
        <v>71564396</v>
      </c>
      <c r="F185" s="92"/>
      <c r="G185" s="93"/>
      <c r="H185" s="88"/>
      <c r="I185" s="90" t="s">
        <v>2627</v>
      </c>
      <c r="J185" s="166">
        <f>+SUM(M179:M183)</f>
        <v>0.02</v>
      </c>
      <c r="K185" s="236" t="s">
        <v>2628</v>
      </c>
      <c r="L185" s="236"/>
      <c r="M185" s="94">
        <f>+J185*(SUM(K20:K35))</f>
        <v>57251516.800000004</v>
      </c>
      <c r="N185" s="95"/>
      <c r="O185" s="96"/>
    </row>
    <row r="186" spans="1:28" thickBot="1" x14ac:dyDescent="0.3">
      <c r="A186" s="10"/>
      <c r="B186" s="97"/>
      <c r="C186" s="97"/>
      <c r="D186" s="97"/>
      <c r="E186" s="97"/>
      <c r="F186" s="97"/>
      <c r="G186" s="97"/>
      <c r="H186" s="97"/>
      <c r="I186" s="168" t="s">
        <v>2672</v>
      </c>
      <c r="J186" s="97"/>
      <c r="K186" s="97"/>
      <c r="L186" s="97"/>
      <c r="M186" s="97"/>
      <c r="N186" s="98"/>
      <c r="O186" s="99"/>
    </row>
    <row r="187" spans="1:28" ht="8.4499999999999993" customHeight="1" thickBot="1" x14ac:dyDescent="0.3"/>
    <row r="188" spans="1:28" s="19" customFormat="1" ht="31.7"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ht="14.25"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thickBot="1" x14ac:dyDescent="0.3">
      <c r="A195" s="10"/>
      <c r="B195" s="11"/>
      <c r="C195" s="11"/>
      <c r="D195" s="11"/>
      <c r="E195" s="11"/>
      <c r="F195" s="11"/>
      <c r="G195" s="11"/>
      <c r="H195" s="11"/>
      <c r="I195" s="11"/>
      <c r="J195" s="11"/>
      <c r="K195" s="11"/>
      <c r="L195" s="11"/>
      <c r="M195" s="11"/>
      <c r="N195" s="11"/>
      <c r="O195" s="12"/>
    </row>
    <row r="196" spans="1:18" ht="8.4499999999999993" customHeight="1" thickBot="1" x14ac:dyDescent="0.3"/>
    <row r="197" spans="1:18" s="19" customFormat="1" ht="31.7"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ht="14.25"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4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ht="14.25" x14ac:dyDescent="0.25">
      <c r="A205" s="9"/>
      <c r="B205" s="4" t="s">
        <v>2644</v>
      </c>
      <c r="C205" s="5"/>
      <c r="D205" s="5"/>
      <c r="E205" s="5"/>
      <c r="F205" s="5"/>
      <c r="G205" s="5"/>
      <c r="H205" s="5"/>
      <c r="I205" s="5"/>
      <c r="J205" s="5"/>
      <c r="K205" s="5"/>
      <c r="L205" s="5"/>
      <c r="M205" s="5"/>
      <c r="N205" s="5"/>
      <c r="O205" s="8"/>
    </row>
    <row r="206" spans="1:18" ht="14.25" x14ac:dyDescent="0.25">
      <c r="A206" s="9"/>
      <c r="C206" s="5"/>
      <c r="D206" s="5"/>
      <c r="E206" s="5"/>
      <c r="F206" s="5"/>
      <c r="G206" s="5"/>
      <c r="H206" s="5"/>
      <c r="I206" s="5"/>
      <c r="J206" s="5"/>
      <c r="K206" s="5"/>
      <c r="L206" s="5"/>
      <c r="M206" s="5"/>
      <c r="N206" s="5"/>
      <c r="O206" s="8"/>
    </row>
    <row r="207" spans="1:18" ht="23.85" x14ac:dyDescent="0.25">
      <c r="A207" s="9"/>
      <c r="B207" s="23"/>
      <c r="C207" s="5"/>
      <c r="D207" s="5"/>
      <c r="E207" s="5"/>
      <c r="F207" s="5"/>
      <c r="G207" s="5"/>
      <c r="H207" s="5"/>
      <c r="I207" s="5"/>
      <c r="J207" s="5"/>
      <c r="K207" s="5"/>
      <c r="L207" s="5"/>
      <c r="M207" s="5"/>
      <c r="N207" s="5"/>
      <c r="O207" s="8"/>
    </row>
    <row r="208" spans="1:18" ht="14.25" x14ac:dyDescent="0.25">
      <c r="A208" s="9"/>
      <c r="C208" s="5"/>
      <c r="D208" s="5"/>
      <c r="E208" s="5"/>
      <c r="F208" s="5"/>
      <c r="G208" s="5"/>
      <c r="H208" s="5"/>
      <c r="I208" s="5"/>
      <c r="J208" s="5"/>
      <c r="K208" s="5"/>
      <c r="L208" s="5"/>
      <c r="M208" s="5"/>
      <c r="N208" s="5"/>
      <c r="O208" s="8"/>
    </row>
    <row r="209" spans="1:15" ht="14.25" x14ac:dyDescent="0.25">
      <c r="A209" s="9"/>
      <c r="C209" s="5"/>
      <c r="D209" s="5"/>
      <c r="E209" s="5"/>
      <c r="F209" s="5"/>
      <c r="G209" s="5"/>
      <c r="H209" s="5"/>
      <c r="I209" s="5"/>
      <c r="J209" s="5"/>
      <c r="K209" s="5"/>
      <c r="L209" s="5"/>
      <c r="M209" s="5"/>
      <c r="N209" s="5"/>
      <c r="O209" s="8"/>
    </row>
    <row r="210" spans="1:15" ht="14.2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2708</v>
      </c>
      <c r="J212" s="27" t="s">
        <v>2623</v>
      </c>
      <c r="K212" s="147" t="s">
        <v>2692</v>
      </c>
      <c r="L212" s="21"/>
      <c r="M212" s="21"/>
      <c r="N212" s="21"/>
      <c r="O212" s="50"/>
    </row>
    <row r="213" spans="1:15" thickBot="1" x14ac:dyDescent="0.3">
      <c r="A213" s="10"/>
      <c r="B213" s="11"/>
      <c r="C213" s="11"/>
      <c r="D213" s="11"/>
      <c r="E213" s="11"/>
      <c r="F213" s="11"/>
      <c r="G213" s="11"/>
      <c r="H213" s="11"/>
      <c r="I213" s="11"/>
      <c r="J213" s="11"/>
      <c r="K213" s="11"/>
      <c r="L213" s="11"/>
      <c r="M213" s="11"/>
      <c r="N213" s="11"/>
      <c r="O213" s="12"/>
    </row>
    <row r="214" spans="1:15" ht="14.2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purl.org/dc/elements/1.1/"/>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2020-12-28T20:35:14Z</cp:lastPrinted>
  <dcterms:created xsi:type="dcterms:W3CDTF">2020-10-14T21:57:42Z</dcterms:created>
  <dcterms:modified xsi:type="dcterms:W3CDTF">2020-12-28T21:50:34Z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