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<sst xmlns="http://schemas.openxmlformats.org/spreadsheetml/2006/main" count="3129" uniqueCount="2705">
  <si>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</si>
  <si>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</si>
  <si>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</si>
  <si>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</si>
  <si>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</si>
  <si>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</si>
  <si>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</si>
  <si>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</si>
  <si>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</si>
  <si>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</si>
  <si>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</si>
  <si>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</si>
  <si>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</si>
  <si>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</si>
  <si>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</si>
  <si>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</si>
  <si>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</si>
  <si>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</si>
  <si>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</si>
  <si>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</si>
  <si>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</si>
  <si>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</si>
  <si>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</si>
  <si>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</si>
  <si>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</si>
  <si>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</si>
  <si>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</si>
  <si>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</si>
  <si>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</si>
  <si>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</si>
  <si>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</si>
  <si>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</si>
  <si>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</si>
  <si>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</si>
  <si>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</si>
  <si>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</si>
  <si>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</si>
  <si>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</si>
  <si>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</si>
  <si>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</si>
  <si>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</si>
  <si>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</si>
  <si>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</si>
  <si>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</si>
  <si>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</si>
  <si>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</si>
  <si>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</si>
  <si>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</si>
  <si>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</si>
  <si>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</si>
  <si>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</si>
  <si>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</si>
  <si>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</si>
  <si>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</si>
  <si>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</si>
  <si>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</si>
  <si>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</si>
  <si>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</si>
  <si>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</si>
  <si>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</si>
  <si>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</si>
  <si>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</si>
  <si>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</si>
  <si>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</si>
  <si>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</si>
  <si>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</si>
  <si>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</si>
  <si>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</si>
  <si>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</si>
  <si>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</si>
  <si>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</si>
  <si>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</si>
  <si>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</si>
  <si>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</si>
  <si>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</si>
  <si>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</si>
  <si>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</si>
  <si>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</si>
  <si>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</si>
  <si>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</si>
  <si>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</si>
  <si>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</si>
  <si>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</si>
  <si>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</si>
  <si>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</si>
  <si>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</si>
  <si>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</si>
  <si>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</si>
  <si>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</si>
  <si>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</si>
  <si>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</si>
  <si>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</si>
  <si>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</si>
  <si>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</si>
  <si>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</si>
  <si>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</si>
  <si>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</si>
  <si>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</si>
  <si>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</si>
  <si>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</si>
  <si>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</si>
  <si>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</si>
  <si>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</si>
  <si>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</si>
  <si>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</si>
  <si>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</si>
  <si>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</si>
  <si>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</si>
  <si>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</si>
  <si>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</si>
  <si>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</si>
  <si>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</si>
  <si>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</si>
  <si>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</si>
  <si>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</si>
  <si>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</si>
  <si>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</si>
  <si>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</si>
  <si>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</si>
  <si>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</si>
  <si>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</si>
  <si>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</si>
  <si>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</si>
  <si>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</si>
  <si>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</si>
  <si>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</si>
  <si>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</si>
  <si>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</si>
  <si>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</si>
  <si>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</si>
  <si>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</si>
  <si>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</si>
  <si>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</si>
  <si>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</si>
  <si>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</si>
  <si>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</si>
  <si>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</si>
  <si>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</si>
  <si>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</si>
  <si>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</si>
  <si>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</si>
  <si>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</si>
  <si>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</si>
  <si>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</si>
  <si>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</si>
  <si>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</si>
  <si>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</si>
  <si>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</si>
  <si>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</si>
  <si>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</si>
  <si>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</si>
  <si>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</si>
  <si>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</si>
  <si>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</si>
  <si>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</si>
  <si>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</si>
  <si>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</si>
  <si>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</si>
  <si>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</si>
  <si>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</si>
  <si>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</si>
  <si>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</si>
  <si>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</si>
  <si>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</si>
  <si>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</si>
  <si>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</si>
  <si>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</si>
  <si>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</si>
  <si>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</si>
  <si>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</si>
  <si>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</si>
  <si>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</si>
  <si>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</si>
  <si>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</si>
  <si>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</si>
  <si>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</si>
  <si>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</si>
  <si>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</si>
  <si>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</si>
  <si>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</si>
  <si>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</si>
  <si>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</si>
  <si>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</si>
  <si>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</si>
  <si>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</si>
  <si>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</si>
  <si>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</si>
  <si>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</si>
  <si>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</si>
  <si>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</si>
  <si>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</si>
  <si>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</si>
  <si>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</si>
  <si>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</si>
  <si>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</si>
  <si>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</si>
  <si>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</si>
  <si>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</si>
  <si>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</si>
  <si>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</si>
  <si>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</si>
  <si>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</si>
  <si>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</si>
  <si>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</si>
  <si>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</si>
  <si>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</si>
  <si>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</si>
  <si>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</si>
  <si>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</si>
  <si>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</si>
  <si>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</si>
  <si>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</si>
  <si>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</si>
  <si>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</si>
  <si>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</si>
  <si>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</si>
  <si>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</si>
  <si>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</si>
  <si>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</si>
  <si>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</si>
  <si>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</si>
  <si>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</si>
  <si>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</si>
  <si>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</si>
  <si>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</si>
  <si>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</si>
  <si>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</si>
  <si>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</si>
  <si>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</si>
  <si>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</si>
  <si>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</si>
  <si>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</si>
  <si>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</si>
  <si>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</si>
  <si>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</si>
  <si>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</si>
  <si>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</si>
  <si>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</si>
  <si>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</si>
  <si>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</si>
  <si>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</si>
  <si>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</si>
  <si>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</si>
  <si>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</si>
  <si>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</si>
  <si>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</si>
  <si>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</si>
  <si>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</si>
  <si>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</si>
  <si>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</si>
  <si>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</si>
  <si>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</si>
  <si>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</si>
  <si>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</si>
  <si>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</si>
  <si>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</si>
  <si>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</si>
  <si>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</si>
  <si>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</si>
  <si>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</si>
  <si>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</si>
  <si>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</si>
  <si>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</si>
  <si>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</si>
  <si>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</si>
  <si>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</si>
  <si>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</si>
  <si>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</si>
  <si>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</si>
  <si>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</si>
  <si>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</si>
  <si>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</si>
  <si>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</si>
  <si>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</si>
  <si>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</si>
  <si>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</si>
  <si>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</si>
  <si>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</si>
  <si>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</si>
  <si>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</si>
  <si>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</si>
  <si>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</si>
  <si>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</si>
  <si>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</si>
  <si>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</si>
  <si>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</si>
  <si>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</si>
  <si>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</si>
  <si>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</si>
  <si>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</si>
  <si>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</si>
  <si>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</si>
  <si>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</si>
  <si>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</si>
  <si>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</si>
  <si>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</si>
  <si>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</si>
  <si>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</si>
  <si>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</si>
  <si>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</si>
  <si>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</si>
  <si>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</si>
  <si>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</si>
  <si>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</si>
  <si>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</si>
  <si>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</si>
  <si>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</si>
  <si>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</si>
  <si>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</si>
  <si>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</si>
  <si>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</si>
  <si>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</si>
  <si>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</si>
  <si>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</si>
  <si>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</si>
  <si>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</si>
  <si>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</si>
  <si>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</si>
  <si>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</si>
  <si>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</si>
  <si>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</si>
  <si>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</si>
  <si>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</si>
  <si>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</si>
  <si>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</si>
  <si>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</si>
  <si>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</si>
  <si>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</si>
  <si>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</si>
  <si>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</si>
  <si>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</si>
  <si>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</si>
  <si>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</si>
  <si>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</si>
  <si>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</si>
  <si>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</si>
  <si>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</si>
  <si>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</si>
  <si>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</si>
  <si>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</si>
  <si>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</si>
  <si>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</si>
  <si>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</si>
  <si>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</si>
  <si>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</si>
  <si>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</si>
  <si>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</si>
  <si>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</si>
  <si>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</si>
  <si>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</si>
  <si>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</si>
  <si>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</si>
  <si>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</si>
  <si>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</si>
  <si>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</si>
  <si>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</si>
  <si>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</si>
  <si>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</si>
  <si>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</si>
  <si>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</si>
  <si>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</si>
  <si>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</si>
  <si>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</si>
  <si>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</si>
  <si>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</si>
  <si>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</si>
  <si>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</si>
  <si>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</si>
  <si>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</si>
  <si>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</si>
  <si>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</si>
  <si>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</si>
  <si>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</si>
  <si>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</si>
  <si>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</si>
  <si>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</si>
  <si>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</si>
  <si>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</si>
  <si>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</si>
  <si>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</si>
  <si>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</si>
  <si>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</si>
  <si>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</si>
  <si>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</si>
  <si>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</si>
  <si>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</si>
  <si>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</si>
  <si>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</si>
  <si>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</si>
  <si>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</si>
  <si>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</si>
  <si>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</si>
  <si>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</si>
  <si>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</si>
  <si>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</si>
  <si>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</si>
  <si>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</si>
  <si>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</si>
  <si>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</si>
  <si>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</si>
  <si>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</si>
  <si>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</si>
  <si>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</si>
  <si>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</si>
  <si>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</si>
  <si>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</si>
  <si>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</si>
  <si>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</si>
  <si>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</si>
  <si>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</si>
  <si>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</si>
  <si>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</si>
  <si>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</si>
  <si>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</si>
  <si>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</si>
  <si>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</si>
  <si>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</si>
  <si>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</si>
  <si>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</si>
  <si>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</si>
  <si>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</si>
  <si>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</si>
  <si>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</si>
  <si>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</si>
  <si>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</si>
  <si>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</si>
  <si>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</si>
  <si>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</si>
  <si>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</si>
  <si>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</si>
  <si>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</si>
  <si>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</si>
  <si>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</si>
  <si>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</si>
  <si>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</si>
  <si>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</si>
  <si>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</si>
  <si>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</si>
  <si>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</si>
  <si>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</si>
  <si>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</si>
  <si>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</si>
  <si>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</si>
  <si>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</si>
  <si>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</si>
  <si>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</si>
  <si>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</si>
  <si>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</si>
  <si>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</si>
  <si>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</si>
  <si>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</si>
  <si>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</si>
  <si>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</si>
  <si>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</si>
  <si>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</si>
  <si>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</si>
  <si>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</si>
  <si>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</si>
  <si>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</si>
  <si>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</si>
  <si>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</si>
  <si>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</si>
  <si>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</si>
  <si>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</si>
  <si>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</si>
  <si>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</si>
  <si>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</si>
  <si>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</si>
  <si>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</si>
  <si>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</si>
  <si>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</si>
  <si>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</si>
  <si>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</si>
  <si>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</si>
  <si>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</si>
  <si>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</si>
  <si>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</si>
  <si>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</si>
  <si>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</si>
  <si>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</si>
  <si>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</si>
  <si>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</si>
  <si>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</si>
  <si>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</si>
  <si>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</si>
  <si>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</si>
  <si>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</si>
  <si>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</si>
  <si>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</si>
  <si>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</si>
  <si>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</si>
  <si>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</si>
  <si>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</si>
  <si>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</si>
  <si>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</si>
  <si>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</si>
  <si>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</si>
  <si>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</si>
  <si>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</si>
  <si>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</si>
  <si>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</si>
  <si>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</si>
  <si>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</si>
  <si>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</si>
  <si>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</si>
  <si>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</si>
  <si>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</si>
  <si>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</si>
  <si>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</si>
  <si>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</si>
  <si>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</si>
  <si>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</si>
  <si>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</si>
  <si>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</si>
  <si>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</si>
  <si>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</si>
  <si>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</si>
  <si>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</si>
  <si>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</si>
  <si>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</si>
  <si>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</si>
  <si>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</si>
  <si>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</si>
  <si>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</si>
  <si>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</si>
  <si>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</si>
  <si>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</si>
  <si>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</si>
  <si>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</si>
  <si>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</si>
  <si>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</si>
  <si>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</si>
  <si>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</si>
  <si>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</si>
  <si>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</si>
  <si>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</si>
  <si>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</si>
  <si>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</si>
  <si>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</si>
  <si>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</si>
  <si>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</si>
  <si>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</si>
  <si>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</si>
  <si>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</si>
  <si>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</si>
  <si>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</si>
  <si>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</si>
  <si>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</si>
  <si>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</si>
  <si>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</si>
  <si>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</si>
  <si>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</si>
  <si>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</si>
  <si>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</si>
  <si>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</si>
  <si>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</si>
  <si>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</si>
  <si>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</si>
  <si>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</si>
  <si>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</si>
  <si>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</si>
  <si>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</si>
  <si>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</si>
  <si>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</si>
  <si>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</si>
  <si>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</si>
  <si>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</si>
  <si>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</si>
  <si>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</si>
  <si>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</si>
  <si>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</si>
  <si>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</si>
  <si>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</si>
  <si>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</si>
  <si>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</si>
  <si>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</si>
  <si>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</si>
  <si>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</si>
  <si>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</si>
  <si>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</si>
  <si>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</si>
  <si>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</si>
  <si>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</si>
  <si>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</si>
  <si>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</si>
  <si>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</si>
  <si>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</si>
  <si>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</si>
  <si>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</si>
  <si>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</si>
  <si>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</si>
  <si>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</si>
  <si>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</si>
  <si>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</si>
  <si>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</si>
  <si>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</si>
  <si>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</si>
  <si>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</si>
  <si>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</si>
  <si>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</si>
  <si>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</si>
  <si>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</si>
  <si>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</si>
  <si>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</si>
  <si>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</si>
  <si>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</si>
  <si>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</si>
  <si>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</si>
  <si>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</si>
  <si>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</si>
  <si>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</si>
  <si>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</si>
  <si>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</si>
  <si>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</si>
  <si>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</si>
  <si>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</si>
  <si>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</si>
  <si>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</si>
  <si>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</si>
  <si>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</si>
  <si>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</si>
  <si>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</si>
  <si>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</si>
  <si>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</si>
  <si>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</si>
  <si>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</si>
  <si>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</si>
  <si>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</si>
  <si>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</si>
  <si>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</si>
  <si>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</si>
  <si>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</si>
  <si>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</si>
  <si>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</si>
  <si>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</si>
  <si>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</si>
  <si>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</si>
  <si>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</si>
  <si>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</si>
  <si>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</si>
  <si>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</si>
  <si>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</si>
  <si>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</si>
  <si>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</si>
  <si>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</si>
  <si>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</si>
  <si>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</si>
  <si>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</si>
  <si>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</si>
  <si>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</si>
  <si>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</si>
  <si>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</si>
  <si>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</si>
  <si>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</si>
  <si>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</si>
  <si>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</si>
  <si>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</si>
  <si>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</si>
  <si>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</si>
  <si>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</si>
  <si>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</si>
  <si>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</si>
  <si>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</si>
  <si>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</si>
  <si>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</si>
  <si>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</si>
  <si>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</si>
  <si>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</si>
  <si>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</si>
  <si>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</si>
  <si>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</si>
  <si>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</si>
  <si>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</si>
  <si>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</si>
  <si>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</si>
  <si>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</si>
  <si>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</si>
  <si>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</si>
  <si>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</si>
  <si>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</si>
  <si>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</si>
  <si>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</si>
  <si>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</si>
  <si>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</si>
  <si>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</si>
  <si>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</si>
  <si>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</si>
  <si>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</si>
  <si>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</si>
  <si>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</si>
  <si>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</si>
  <si>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</si>
  <si>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</si>
  <si>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</si>
  <si>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</si>
  <si>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</si>
  <si>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</si>
  <si>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</si>
  <si>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</si>
  <si>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</si>
  <si>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</si>
  <si>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</si>
  <si>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</si>
  <si>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</si>
  <si>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</si>
  <si>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</si>
  <si>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</si>
  <si>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</si>
  <si>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</si>
  <si>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</si>
  <si>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</si>
  <si>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</si>
  <si>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</si>
  <si>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</si>
  <si>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</si>
  <si>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</si>
  <si>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</si>
  <si>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</si>
  <si>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</si>
  <si>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</si>
  <si>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</si>
  <si>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</si>
  <si>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</si>
  <si>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</si>
  <si>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</si>
  <si>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</si>
  <si>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</si>
  <si>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</si>
  <si>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</si>
  <si>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</si>
  <si>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</si>
  <si>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</si>
  <si>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</si>
  <si>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</si>
  <si>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</si>
  <si>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</si>
  <si>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</si>
  <si>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</si>
  <si>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</si>
  <si>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</si>
  <si>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</si>
  <si>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</si>
  <si>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</si>
  <si>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</si>
  <si>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</si>
  <si>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</si>
  <si>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</si>
  <si>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</si>
  <si>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</si>
  <si>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</si>
  <si>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</si>
  <si>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</si>
  <si>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</si>
  <si>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</si>
  <si>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</si>
  <si>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</si>
  <si>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</si>
  <si>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</si>
  <si>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</si>
  <si>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</si>
  <si>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</si>
  <si>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</si>
  <si>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</si>
  <si>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</si>
  <si>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</si>
  <si>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</si>
  <si>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</si>
  <si>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</si>
  <si>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</si>
  <si>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</si>
  <si>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</si>
  <si>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</si>
  <si>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</si>
  <si>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</si>
  <si>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</si>
  <si>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</si>
  <si>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</si>
  <si>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</si>
  <si>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</si>
  <si>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</si>
  <si>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</si>
  <si>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</si>
  <si>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</si>
  <si>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</si>
  <si>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</si>
  <si>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</si>
  <si>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</si>
  <si>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</si>
  <si>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</si>
  <si>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</si>
  <si>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</si>
  <si>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</si>
  <si>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</si>
  <si>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</si>
  <si>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</si>
  <si>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</si>
  <si>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</si>
  <si>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</si>
  <si>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</si>
  <si>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</si>
  <si>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</si>
  <si>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</si>
  <si>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</si>
  <si>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</si>
  <si>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</si>
  <si>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</si>
  <si>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</si>
  <si>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</si>
  <si>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</si>
  <si>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</si>
  <si>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</si>
  <si>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</si>
  <si>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</si>
  <si>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</si>
  <si>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</si>
  <si>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</si>
  <si>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</si>
  <si>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</si>
  <si>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</si>
  <si>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</si>
  <si>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</si>
  <si>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</si>
  <si>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</si>
  <si>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</si>
  <si>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</si>
  <si>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</si>
  <si>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</si>
  <si>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</si>
  <si>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</si>
  <si>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</si>
  <si>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</si>
  <si>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</si>
  <si>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</si>
  <si>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</si>
  <si>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</si>
  <si>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</si>
  <si>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</si>
  <si>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</si>
  <si>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</si>
  <si>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</si>
  <si>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</si>
  <si>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</si>
  <si>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</si>
  <si>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</si>
  <si>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</si>
  <si>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</si>
  <si>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</si>
  <si>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</si>
  <si>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</si>
  <si>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</si>
  <si>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</si>
  <si>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</si>
  <si>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</si>
  <si>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</si>
  <si>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</si>
  <si>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</si>
  <si>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</si>
  <si>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</si>
  <si>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</si>
  <si>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</si>
  <si>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</si>
  <si>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</si>
  <si>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</si>
  <si>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</si>
  <si>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</si>
  <si>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</si>
  <si>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</si>
  <si>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</si>
  <si>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</si>
  <si>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</si>
  <si>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</si>
  <si>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</si>
  <si>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</si>
  <si>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</si>
  <si>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</si>
  <si>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</si>
  <si>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</si>
  <si>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</si>
  <si>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</si>
  <si>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</si>
  <si>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</si>
  <si>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</si>
  <si>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</si>
  <si>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</si>
  <si>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</si>
  <si>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</si>
  <si>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</si>
  <si>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</si>
  <si>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</si>
  <si>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</si>
  <si>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</si>
  <si>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</si>
  <si>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</si>
  <si>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</si>
  <si>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</si>
  <si>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</si>
  <si>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</si>
  <si>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</si>
  <si>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</si>
  <si>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</si>
  <si>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</si>
  <si>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</si>
  <si>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</si>
  <si>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</si>
  <si>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</si>
  <si>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</si>
  <si>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</si>
  <si>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</si>
  <si>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</si>
  <si>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</si>
  <si>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</si>
  <si>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</si>
  <si>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</si>
  <si>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</si>
  <si>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</si>
  <si>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</si>
  <si>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</si>
  <si>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</si>
  <si>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</si>
  <si>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</si>
  <si>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</si>
  <si>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</si>
  <si>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</si>
  <si>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</si>
  <si>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</si>
  <si>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</si>
  <si>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</si>
  <si>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</si>
  <si>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</si>
  <si>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</si>
  <si>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</si>
  <si>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</si>
  <si>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</si>
  <si>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</si>
  <si>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</si>
  <si>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</si>
  <si>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</si>
  <si>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</si>
  <si>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</si>
  <si>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</si>
  <si>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</si>
  <si>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</si>
  <si>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</si>
  <si>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</si>
  <si>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</si>
  <si>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</si>
  <si>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</si>
  <si>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</si>
  <si>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</si>
  <si>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</si>
  <si>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</si>
  <si>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</si>
  <si>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</si>
  <si>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</si>
  <si>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</si>
  <si>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</si>
  <si>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</si>
  <si>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</si>
  <si>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</si>
  <si>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</si>
  <si>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</si>
  <si>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</si>
  <si>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</si>
  <si>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</si>
  <si>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</si>
  <si>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</si>
  <si>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</si>
  <si>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</si>
  <si>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</si>
  <si>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</si>
  <si>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</si>
  <si>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</si>
  <si>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</si>
  <si>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</si>
  <si>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</si>
  <si>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</si>
  <si>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</si>
  <si>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</si>
  <si>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</si>
  <si>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</si>
  <si>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</si>
  <si>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</si>
  <si>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</si>
  <si>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</si>
  <si>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</si>
  <si>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</si>
  <si>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</si>
  <si>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</si>
  <si>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</si>
  <si>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</si>
  <si>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</si>
  <si>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</si>
  <si>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</si>
  <si>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</si>
  <si>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</si>
  <si>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</si>
  <si>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</si>
  <si>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</si>
  <si>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</si>
  <si>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</si>
  <si>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</si>
  <si>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</si>
  <si>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</si>
  <si>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</si>
  <si>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</si>
  <si>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</si>
  <si>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</si>
  <si>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</si>
  <si>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</si>
  <si>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</si>
  <si>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</si>
  <si>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</si>
  <si>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</si>
  <si>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</si>
  <si>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</si>
  <si>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</si>
  <si>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</si>
  <si>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</si>
  <si>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</si>
  <si>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</si>
  <si>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</si>
  <si>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</si>
  <si>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</si>
  <si>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</si>
  <si>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</si>
  <si>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</si>
  <si>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</si>
  <si>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</si>
  <si>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</si>
  <si>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</si>
  <si>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</si>
  <si>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</si>
  <si>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</si>
  <si>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</si>
  <si>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</si>
  <si>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</si>
  <si>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</si>
  <si>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</si>
  <si>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</si>
  <si>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</si>
  <si>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</si>
  <si>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</si>
  <si>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</si>
  <si>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</si>
  <si>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</si>
  <si>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</si>
  <si>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</si>
  <si>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</si>
  <si>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</si>
  <si>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</si>
  <si>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</si>
  <si>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</si>
  <si>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</si>
  <si>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</si>
  <si>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</si>
  <si>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</si>
  <si>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</si>
  <si>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</si>
  <si>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</si>
  <si>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</si>
  <si>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</si>
  <si>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</si>
  <si>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</si>
  <si>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</si>
  <si>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</si>
  <si>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</si>
  <si>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</si>
  <si>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</si>
  <si>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</si>
  <si>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</si>
  <si>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</si>
  <si>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</si>
  <si>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</si>
  <si>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</si>
  <si>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</si>
  <si>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</si>
  <si>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</si>
  <si>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</si>
  <si>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</si>
  <si>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</si>
  <si>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</si>
  <si>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</si>
  <si>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</si>
  <si>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</si>
  <si>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</si>
  <si>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</si>
  <si>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</si>
  <si>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</si>
  <si>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</si>
  <si>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</si>
  <si>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</si>
  <si>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</si>
  <si>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</si>
  <si>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</si>
  <si>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</si>
  <si>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</si>
  <si>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</si>
  <si>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</si>
  <si>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</si>
  <si>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</si>
  <si>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</si>
  <si>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</si>
  <si>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</si>
  <si>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</si>
  <si>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</si>
  <si>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</si>
  <si>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</si>
  <si>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</si>
  <si>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</si>
  <si>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</si>
  <si>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</si>
  <si>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</si>
  <si>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</si>
  <si>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</si>
  <si>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</si>
  <si>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</si>
  <si>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</si>
  <si>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</si>
  <si>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</si>
  <si>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</si>
  <si>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</si>
  <si>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</si>
  <si>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</si>
  <si>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</si>
  <si>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</si>
  <si>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</si>
  <si>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</si>
  <si>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</si>
  <si>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</si>
  <si>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</si>
  <si>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</si>
  <si>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</si>
  <si>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</si>
  <si>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</si>
  <si>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</si>
  <si>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</si>
  <si>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</si>
  <si>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</si>
  <si>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</si>
  <si>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</si>
  <si>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</si>
  <si>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</si>
  <si>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</si>
  <si>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</si>
  <si>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</si>
  <si>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</si>
  <si>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</si>
  <si>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</si>
  <si>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</si>
  <si>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</si>
  <si>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</si>
  <si>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</si>
  <si>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</si>
  <si>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</si>
  <si>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</si>
  <si>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</si>
  <si>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</si>
  <si>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</si>
  <si>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</si>
  <si>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</si>
  <si>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</si>
  <si>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</si>
  <si>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</si>
  <si>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</si>
  <si>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</si>
  <si>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</si>
  <si>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</si>
  <si>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</si>
  <si>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</si>
  <si>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</si>
  <si>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</si>
  <si>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</si>
  <si>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</si>
  <si>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</si>
  <si>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</si>
  <si>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</si>
  <si>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</si>
  <si>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</si>
  <si>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</si>
  <si>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</si>
  <si>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</si>
  <si>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</si>
  <si>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</si>
  <si>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</si>
  <si>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</si>
  <si>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</si>
  <si>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</si>
  <si>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</si>
  <si>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</si>
  <si>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</si>
  <si>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</si>
  <si>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</si>
  <si>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</si>
  <si>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</si>
  <si>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</si>
  <si>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</si>
  <si>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</si>
  <si>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</si>
  <si>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</si>
  <si>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</si>
  <si>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</si>
  <si>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</si>
  <si>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</si>
  <si>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</si>
  <si>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</si>
  <si>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</si>
  <si>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</si>
  <si>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</si>
  <si>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</si>
  <si>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</si>
  <si>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</si>
  <si>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</si>
  <si>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</si>
  <si>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</si>
  <si>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</si>
  <si>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</si>
  <si>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</si>
  <si>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</si>
  <si>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</si>
  <si>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</si>
  <si>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</si>
  <si>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</si>
  <si>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</si>
  <si>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</si>
  <si>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</si>
  <si>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</si>
  <si>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</si>
  <si>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</si>
  <si>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</si>
  <si>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</si>
  <si>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</si>
  <si>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</si>
  <si>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</si>
  <si>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</si>
  <si>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</si>
  <si>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</si>
  <si>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</si>
  <si>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</si>
  <si>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</si>
  <si>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</si>
  <si>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</si>
  <si>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</si>
  <si>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</si>
  <si>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</si>
  <si>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</si>
  <si>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</si>
  <si>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</si>
  <si>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</si>
  <si>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</si>
  <si>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</si>
  <si>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</si>
  <si>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</si>
  <si>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</si>
  <si>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</si>
  <si>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</si>
  <si>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</si>
  <si>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</si>
  <si>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</si>
  <si>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</si>
  <si>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</si>
  <si>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</si>
  <si>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</si>
  <si>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</si>
  <si>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</si>
  <si>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</si>
  <si>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</si>
  <si>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</si>
  <si>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</si>
  <si>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</si>
  <si>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</si>
  <si>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</si>
  <si>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</si>
  <si>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</si>
  <si>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</si>
  <si>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</si>
  <si>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</si>
  <si>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</si>
  <si>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</si>
  <si>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</si>
  <si>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</si>
  <si>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</si>
  <si>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</si>
  <si>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</si>
  <si>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</si>
  <si>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</si>
  <si>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</si>
  <si>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</si>
  <si>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</si>
  <si>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</si>
  <si>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</si>
  <si>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</si>
  <si>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</si>
  <si>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</si>
  <si>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</si>
  <si>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</si>
  <si>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</si>
  <si>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</si>
  <si>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</si>
  <si>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</si>
  <si>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</si>
  <si>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</si>
  <si>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</si>
  <si>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</si>
  <si>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</si>
  <si>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</si>
  <si>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</si>
  <si>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</si>
  <si>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</si>
  <si>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</si>
  <si>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</si>
  <si>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</si>
  <si>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</si>
  <si>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</si>
  <si>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</si>
  <si>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</si>
  <si>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</si>
  <si>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</si>
  <si>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</si>
  <si>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</si>
  <si>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</si>
  <si>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</si>
  <si>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</si>
  <si>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</si>
  <si>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</si>
  <si>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</si>
  <si>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</si>
  <si>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</si>
  <si>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</si>
  <si>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</si>
  <si>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</si>
  <si>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</si>
  <si>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</si>
  <si>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</si>
  <si>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</si>
  <si>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</si>
  <si>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</si>
  <si>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</si>
  <si>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</si>
  <si>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</si>
  <si>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</si>
  <si>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</si>
  <si>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</si>
  <si>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</si>
  <si>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</si>
  <si>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</si>
  <si>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</si>
  <si>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</si>
  <si>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</si>
  <si>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</si>
  <si>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</si>
  <si>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</si>
  <si>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</si>
  <si>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</si>
  <si>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</si>
  <si>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</si>
  <si>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</si>
  <si>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</si>
  <si>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</si>
  <si>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</si>
  <si>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</si>
  <si>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</si>
  <si>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</si>
  <si>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</si>
  <si>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</si>
  <si>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</si>
  <si>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</si>
  <si>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</si>
  <si>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</si>
  <si>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</si>
  <si>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</si>
  <si>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</si>
  <si>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</si>
  <si>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</si>
  <si>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</si>
  <si>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</si>
  <si>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</si>
  <si>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</si>
  <si>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</si>
  <si>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</si>
  <si>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</si>
  <si>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</si>
  <si>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</si>
  <si>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</si>
  <si>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</si>
  <si>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</si>
  <si>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</si>
  <si>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</si>
  <si>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</si>
  <si>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</si>
  <si>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</si>
  <si>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</si>
  <si>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</si>
  <si>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</si>
  <si>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</si>
  <si>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</si>
  <si>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</si>
  <si>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</si>
  <si>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</si>
  <si>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</si>
  <si>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</si>
  <si>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</si>
  <si>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</si>
  <si>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</si>
  <si>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</si>
  <si>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</si>
  <si>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</si>
  <si>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</si>
  <si>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</si>
  <si>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</si>
  <si>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</si>
  <si>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</si>
  <si>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</si>
  <si>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</si>
  <si>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</si>
  <si>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</si>
  <si>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</si>
  <si>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</si>
  <si>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</si>
  <si>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</si>
  <si>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</si>
  <si>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</si>
  <si>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</si>
  <si>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</si>
  <si>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</si>
  <si>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</si>
  <si>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</si>
  <si>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</si>
  <si>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</si>
  <si>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</si>
  <si>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</si>
  <si>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</si>
  <si>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</si>
  <si>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</si>
  <si>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</si>
  <si>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</si>
  <si>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</si>
  <si>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</si>
  <si>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</si>
  <si>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</si>
  <si>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</si>
  <si>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</si>
  <si>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</si>
  <si>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</si>
  <si>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</si>
  <si>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</si>
  <si>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</si>
  <si>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</si>
  <si>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</si>
  <si>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</si>
  <si>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</si>
  <si>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</si>
  <si>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</si>
  <si>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</si>
  <si>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</si>
  <si>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</si>
  <si>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</si>
  <si>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</si>
  <si>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</si>
  <si>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</si>
  <si>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</si>
  <si>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</si>
  <si>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</si>
  <si>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</si>
  <si>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</si>
  <si>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</si>
  <si>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</si>
  <si>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</si>
  <si>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</si>
  <si>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</si>
  <si>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</si>
  <si>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</si>
  <si>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</si>
  <si>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</si>
  <si>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</si>
  <si>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</si>
  <si>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</si>
  <si>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</si>
  <si>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</si>
  <si>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</si>
  <si>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</si>
  <si>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</si>
  <si>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</si>
  <si>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</si>
  <si>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</si>
  <si>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</si>
  <si>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</si>
  <si>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</si>
  <si>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</si>
  <si>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</si>
  <si>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</si>
  <si>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</si>
  <si>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</si>
  <si>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</si>
  <si>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</si>
  <si>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</si>
  <si>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</si>
  <si>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</si>
  <si>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</si>
  <si>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</si>
  <si>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</si>
  <si>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</si>
  <si>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</si>
  <si>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</si>
  <si>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</si>
  <si>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</si>
  <si>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</si>
  <si>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</si>
  <si>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</si>
  <si>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</si>
  <si>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</si>
  <si>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</si>
  <si>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</si>
  <si>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</si>
  <si>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</si>
  <si>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</si>
  <si>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</si>
  <si>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</si>
  <si>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</si>
  <si>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</si>
  <si>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</si>
  <si>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</si>
  <si>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</si>
  <si>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</si>
  <si>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</si>
  <si>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</si>
  <si>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</si>
  <si>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</si>
  <si>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</si>
  <si>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</si>
  <si>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</si>
  <si>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</si>
  <si>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</si>
  <si>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</si>
  <si>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</si>
  <si>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</si>
  <si>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</si>
  <si>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</si>
  <si>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</si>
  <si>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</si>
  <si>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</si>
  <si>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</si>
  <si>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</si>
  <si>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</si>
  <si>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</si>
  <si>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</si>
  <si>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</si>
  <si>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</si>
  <si>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</si>
  <si>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</si>
  <si>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</si>
  <si>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</si>
  <si>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</si>
  <si>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</si>
  <si>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</si>
  <si>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</si>
  <si>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</si>
  <si>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</si>
  <si>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</si>
  <si>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</si>
  <si>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</si>
  <si>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</si>
  <si>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</si>
  <si>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</si>
  <si>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</si>
  <si>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</si>
  <si>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</si>
  <si>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</si>
  <si>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</si>
  <si>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</si>
  <si>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</si>
  <si>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</si>
  <si>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</si>
  <si>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</si>
  <si>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</si>
  <si>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</si>
  <si>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</si>
  <si>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</si>
  <si>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</si>
  <si>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</si>
  <si>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</si>
  <si>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</si>
  <si>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</si>
  <si>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</si>
  <si>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</si>
  <si>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</si>
  <si>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</si>
  <si>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</si>
  <si>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</si>
  <si>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</si>
  <si>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</si>
  <si>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</si>
  <si>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</si>
  <si>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</si>
  <si>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</si>
  <si>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</si>
  <si>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</si>
  <si>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</si>
  <si>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</si>
  <si>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</si>
  <si>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</si>
  <si>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</si>
  <si>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</si>
  <si>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</si>
  <si>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</si>
  <si>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</si>
  <si>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</si>
  <si>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</si>
  <si>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</si>
  <si>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</si>
  <si>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</si>
  <si>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</si>
  <si>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</si>
  <si>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</si>
  <si>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</si>
  <si>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</si>
  <si>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</si>
  <si>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</si>
  <si>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</si>
  <si>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</si>
  <si>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</si>
  <si>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</si>
  <si>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</si>
  <si>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</si>
  <si>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</si>
  <si>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</si>
  <si>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</si>
  <si>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</si>
  <si>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</si>
  <si>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</si>
  <si>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</si>
  <si>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</si>
  <si>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</si>
  <si>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</si>
  <si>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</si>
  <si>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</si>
  <si>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</si>
  <si>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</si>
  <si>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</si>
  <si>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</si>
  <si>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</si>
  <si>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</si>
  <si>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</si>
  <si>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</si>
  <si>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</si>
  <si>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</si>
  <si>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</si>
  <si>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</si>
  <si>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</si>
  <si>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</si>
  <si>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</si>
  <si>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</si>
  <si>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</si>
  <si>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</si>
  <si>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</si>
  <si>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</si>
  <si>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</si>
  <si>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</si>
  <si>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</si>
  <si>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</si>
  <si>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</si>
  <si>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</si>
  <si>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</si>
  <si>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</si>
  <si>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</si>
  <si>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</si>
  <si>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</si>
  <si>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</si>
  <si>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</si>
  <si>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</si>
  <si>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</si>
  <si>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</si>
  <si>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</si>
  <si>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</si>
  <si>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</si>
  <si>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</si>
  <si>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</si>
  <si>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</si>
  <si>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</si>
  <si>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</si>
  <si>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</si>
  <si>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</si>
  <si>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</si>
  <si>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</si>
  <si>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</si>
  <si>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</si>
  <si>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</si>
  <si>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</si>
  <si>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</si>
  <si>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</si>
  <si>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</si>
  <si>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</si>
  <si>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</si>
  <si>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</si>
  <si>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</si>
  <si>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</si>
  <si>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</si>
  <si>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</si>
  <si>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</si>
  <si>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</si>
  <si>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</si>
  <si>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</si>
  <si>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</si>
  <si>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</si>
  <si>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</si>
  <si>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</si>
  <si>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</si>
  <si>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</si>
  <si>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</si>
  <si>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</si>
  <si>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</si>
  <si>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</si>
  <si>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</si>
  <si>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</si>
  <si>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</si>
  <si>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</si>
  <si>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</si>
  <si>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</si>
  <si>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</si>
  <si>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</si>
  <si>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</si>
  <si>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</si>
  <si>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</si>
  <si>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</si>
  <si>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</si>
  <si>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</si>
  <si>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</si>
  <si>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</si>
  <si>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</si>
  <si>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</si>
  <si>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</si>
  <si>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</si>
  <si>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</si>
  <si>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</si>
  <si>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</si>
  <si>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</si>
  <si>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</si>
  <si>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</si>
  <si>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</si>
  <si>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</si>
  <si>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</si>
  <si>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</si>
  <si>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</si>
  <si>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</si>
  <si>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</si>
  <si>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</si>
  <si>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</si>
  <si>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</si>
  <si>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</si>
  <si>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</si>
  <si>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</si>
  <si>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</si>
  <si>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</si>
  <si>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</si>
  <si>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</si>
  <si>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</si>
  <si>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</si>
  <si>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</si>
  <si>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</si>
  <si>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</si>
  <si>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</si>
  <si>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</si>
  <si>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</si>
  <si>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</si>
  <si>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</si>
  <si>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</si>
  <si>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</si>
  <si>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</si>
  <si>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</si>
  <si>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</si>
  <si>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</si>
  <si>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</si>
  <si>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</si>
  <si>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</si>
  <si>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</si>
  <si>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</si>
  <si>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</si>
  <si>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</si>
  <si>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</si>
  <si>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</si>
  <si>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</si>
  <si>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</si>
  <si>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</si>
  <si>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</si>
  <si>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</si>
  <si>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</si>
  <si>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</si>
  <si>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</si>
  <si>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</si>
  <si>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</si>
  <si>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</si>
  <si>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</si>
  <si>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</si>
  <si>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</si>
  <si>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</si>
  <si>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</si>
  <si>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</si>
  <si>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</si>
  <si>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</si>
  <si>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</si>
  <si>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</si>
  <si>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</si>
  <si>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</si>
  <si>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</si>
  <si>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</si>
  <si>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</si>
  <si>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</si>
  <si>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</si>
  <si>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</si>
  <si>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</si>
  <si>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</si>
  <si>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</si>
  <si>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</si>
  <si>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</si>
  <si>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</si>
  <si>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</si>
  <si>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</si>
  <si>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</si>
  <si>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</si>
  <si>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</si>
  <si>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</si>
  <si>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</si>
  <si>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</si>
  <si>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</si>
  <si>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</si>
  <si>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</si>
  <si>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</si>
  <si>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</si>
  <si>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</si>
  <si>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</si>
  <si>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</si>
  <si>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</si>
  <si>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</si>
  <si>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</si>
  <si>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</si>
  <si>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</si>
  <si>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</si>
  <si>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</si>
  <si>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</si>
  <si>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</si>
  <si>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</si>
  <si>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</si>
  <si>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</si>
  <si>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</si>
  <si>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</si>
  <si>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</si>
  <si>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</si>
  <si>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</si>
  <si>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</si>
  <si>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</si>
  <si>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</si>
  <si>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</si>
  <si>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</si>
  <si>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</si>
  <si>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</si>
  <si>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</si>
  <si>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</si>
  <si>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</si>
  <si>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</si>
  <si>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</si>
  <si>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</si>
  <si>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</si>
  <si>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</si>
  <si>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</si>
  <si>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</si>
  <si>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</si>
  <si>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</si>
  <si>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</si>
  <si>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</si>
  <si>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</si>
  <si>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</si>
  <si>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</si>
  <si>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</si>
  <si>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</si>
  <si>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</si>
  <si>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</si>
  <si>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</si>
  <si>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</si>
  <si>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</si>
  <si>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</si>
  <si>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</si>
  <si>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</si>
  <si>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</si>
  <si>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</si>
  <si>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</si>
  <si>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</si>
  <si>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</si>
  <si>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</si>
  <si>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</si>
  <si>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</si>
  <si>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</si>
  <si>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</si>
  <si>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</si>
  <si>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</si>
  <si>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</si>
  <si>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</si>
  <si>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</si>
  <si>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</si>
  <si>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</si>
  <si>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</si>
  <si>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</si>
  <si>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</si>
  <si>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</si>
  <si>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</si>
  <si>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</si>
  <si>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</si>
  <si>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</si>
  <si>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</si>
  <si>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</si>
  <si>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</si>
  <si>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</si>
  <si>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</si>
  <si>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</si>
  <si>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</si>
  <si>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</si>
  <si>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</si>
  <si>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</si>
  <si>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</si>
  <si>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</si>
  <si>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</si>
  <si>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</si>
  <si>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</si>
  <si>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</si>
  <si>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</si>
  <si>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</si>
  <si>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</si>
  <si>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</si>
  <si>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</si>
  <si>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</si>
  <si>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</si>
  <si>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</si>
  <si>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</si>
  <si>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</si>
  <si>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</si>
  <si>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</si>
  <si>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</si>
  <si>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</si>
  <si>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</si>
  <si>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</si>
  <si>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</si>
  <si>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</si>
  <si>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</si>
  <si>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</si>
  <si>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</si>
  <si>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</si>
  <si>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</si>
  <si>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</si>
  <si>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</si>
  <si>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</si>
  <si>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</si>
  <si>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</si>
  <si>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</si>
  <si>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</si>
  <si>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</si>
  <si>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</si>
  <si>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</si>
  <si>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</si>
  <si>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</si>
  <si>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</si>
  <si>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</si>
  <si>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</si>
  <si>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</si>
  <si>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</si>
  <si>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</si>
  <si>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</si>
  <si>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</si>
  <si>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</si>
  <si>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</si>
  <si>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</si>
  <si>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</si>
  <si>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</si>
  <si>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</si>
  <si>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</si>
  <si>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</si>
  <si>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</si>
  <si>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</si>
  <si>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</si>
  <si>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</si>
  <si>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</si>
  <si>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</si>
  <si>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</si>
  <si>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</si>
  <si>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</si>
  <si>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</si>
  <si>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</si>
  <si>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</si>
  <si>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</si>
  <si>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</si>
  <si>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</si>
  <si>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</si>
  <si>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</si>
  <si>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</si>
  <si>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</si>
  <si>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</si>
  <si>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</si>
  <si>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</si>
  <si>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</si>
  <si>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</si>
  <si>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</si>
  <si>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</si>
  <si>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</si>
  <si>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</si>
  <si>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</si>
  <si>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</si>
  <si>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</si>
  <si>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</si>
  <si>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</si>
  <si>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</si>
  <si>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</si>
  <si>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</si>
  <si>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</si>
  <si>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</si>
  <si>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</si>
  <si>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</si>
  <si>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</si>
  <si>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</si>
  <si>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</si>
  <si>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</si>
  <si>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</si>
  <si>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</si>
  <si>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</si>
  <si>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</si>
  <si>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</si>
  <si>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</si>
  <si>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</si>
  <si>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</si>
  <si>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</si>
  <si>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</si>
  <si>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</si>
  <si>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</si>
  <si>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</si>
  <si>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</si>
  <si>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</si>
  <si>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</si>
  <si>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</si>
  <si>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</si>
  <si>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</si>
  <si>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</si>
  <si>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</si>
  <si>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</si>
  <si>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</si>
  <si>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</si>
  <si>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</si>
  <si>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</si>
  <si>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</si>
  <si>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</si>
  <si>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</si>
  <si>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</si>
  <si>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</si>
  <si>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</si>
  <si>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</si>
  <si>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</si>
  <si>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</si>
  <si>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</si>
  <si>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</si>
  <si>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</si>
  <si>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</si>
  <si>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</si>
  <si>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</si>
  <si>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</si>
  <si>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</si>
  <si>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</si>
  <si>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</si>
  <si>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</si>
  <si>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</si>
  <si>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</si>
  <si>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</si>
  <si>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</si>
  <si>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</si>
  <si>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</si>
  <si>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</si>
  <si>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</si>
  <si>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</si>
  <si>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</si>
  <si>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</si>
  <si>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</si>
  <si>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</si>
  <si>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</si>
  <si>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</si>
  <si>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</si>
  <si>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</si>
  <si>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</si>
  <si>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</si>
  <si>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</si>
  <si>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</si>
  <si>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</si>
  <si>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</si>
  <si>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</si>
  <si>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</si>
  <si>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</si>
  <si>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</si>
  <si>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</si>
  <si>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</si>
  <si>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</si>
  <si>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</si>
  <si>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</si>
  <si>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</si>
  <si>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</si>
  <si>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</si>
  <si>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</si>
  <si>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</si>
  <si>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</si>
  <si>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</si>
  <si>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</si>
  <si>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</si>
  <si>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</si>
  <si>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</si>
  <si>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</si>
  <si>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</si>
  <si>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</si>
  <si>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</si>
  <si>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</si>
  <si>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</si>
  <si>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</si>
  <si>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</si>
  <si>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</si>
  <si>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</si>
  <si>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</si>
  <si>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</si>
  <si>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</si>
  <si>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</si>
  <si>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</si>
  <si>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</si>
  <si>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</si>
  <si>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</si>
  <si>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</si>
  <si>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</si>
  <si>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</si>
  <si>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</si>
  <si>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</si>
  <si>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</si>
  <si>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</si>
  <si>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</si>
  <si>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</si>
  <si>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</si>
  <si>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</si>
  <si>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</si>
  <si>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</si>
  <si>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</si>
  <si>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</si>
  <si>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</si>
  <si>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</si>
  <si>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</si>
  <si>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</si>
  <si>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</si>
  <si>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</si>
  <si>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</si>
  <si>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</si>
  <si>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</si>
  <si>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</si>
  <si>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</si>
  <si>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</si>
  <si>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</si>
  <si>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</si>
  <si>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</si>
  <si>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</si>
  <si>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</si>
  <si>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</si>
  <si>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</si>
  <si>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</si>
  <si>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</si>
  <si>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</si>
  <si>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</si>
  <si>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</si>
  <si>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</si>
  <si>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</si>
  <si>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</si>
  <si>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</si>
  <si>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</si>
  <si>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</si>
  <si>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</si>
  <si>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</si>
  <si>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</si>
  <si>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</si>
  <si>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</si>
  <si>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</si>
  <si>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</si>
  <si>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</si>
  <si>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</si>
  <si>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</si>
  <si>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</si>
  <si>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</si>
  <si>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</si>
  <si>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</si>
  <si>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</si>
  <si>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</si>
  <si>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</si>
  <si>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</si>
  <si>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</si>
  <si>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</si>
  <si>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</si>
  <si>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</si>
  <si>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</si>
  <si>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</si>
  <si>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</si>
  <si>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</si>
  <si>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</si>
  <si>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</si>
  <si>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</si>
  <si>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</si>
  <si>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</si>
  <si>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</si>
  <si>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</si>
  <si>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</si>
  <si>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</si>
  <si>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</si>
  <si>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</si>
  <si>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</si>
  <si>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</si>
  <si>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</si>
  <si>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</si>
  <si>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</si>
  <si>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</si>
  <si>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</si>
  <si>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</si>
  <si>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</si>
  <si>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</si>
  <si>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</si>
  <si>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</si>
  <si>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</si>
  <si>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</si>
  <si>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</si>
  <si>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</si>
  <si>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</si>
  <si>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</si>
  <si>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</si>
  <si>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</si>
  <si>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</si>
  <si>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</si>
  <si>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</si>
  <si>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</si>
  <si>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</si>
  <si>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</si>
  <si>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</si>
  <si>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</si>
  <si>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</si>
  <si>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</si>
  <si>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</si>
  <si>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</si>
  <si>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</si>
  <si>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</si>
  <si>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</si>
  <si>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</si>
  <si>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</si>
  <si>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</si>
  <si>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</si>
  <si>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</si>
  <si>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</si>
  <si>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</si>
  <si>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</si>
  <si>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</si>
  <si>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</si>
  <si>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</si>
  <si>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</si>
  <si>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</si>
  <si>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</si>
  <si>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</si>
  <si>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</si>
  <si>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</si>
  <si>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</si>
  <si>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</si>
  <si>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</si>
  <si>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</si>
  <si>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</si>
  <si>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</si>
  <si>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</si>
  <si>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</si>
  <si>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</si>
  <si>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</si>
  <si>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</si>
  <si>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</si>
  <si>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</si>
  <si>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</si>
  <si>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</si>
  <si>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</si>
  <si>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</si>
  <si>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</si>
  <si>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</si>
  <si>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</si>
  <si>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</si>
  <si>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</si>
  <si>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</si>
  <si>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</si>
  <si>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</si>
  <si>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</si>
  <si>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</si>
  <si>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</si>
  <si>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</si>
  <si>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</si>
  <si>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</si>
  <si>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</si>
  <si>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</si>
  <si>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</si>
  <si>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</si>
  <si>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</si>
  <si>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</si>
  <si>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</si>
  <si>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</si>
  <si>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</si>
  <si>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</si>
  <si>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</si>
  <si>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</si>
  <si>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</si>
  <si>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</si>
  <si>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</si>
  <si>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</si>
  <si>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</si>
  <si>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</si>
  <si>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</si>
  <si>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</si>
  <si>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</si>
  <si>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</si>
  <si>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</si>
  <si>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</si>
  <si>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</si>
  <si>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</si>
  <si>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</si>
  <si>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</si>
  <si>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</si>
  <si>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</si>
  <si>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</si>
  <si>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</si>
  <si>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</si>
  <si>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</si>
  <si>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</si>
  <si>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</si>
  <si>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</si>
  <si>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</si>
  <si>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</si>
  <si>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</si>
  <si>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</si>
  <si>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</si>
  <si>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</si>
  <si>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</si>
  <si>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</si>
  <si>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</si>
  <si>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</si>
  <si>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</si>
  <si>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</si>
  <si>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</si>
  <si>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</si>
  <si>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</si>
  <si>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</si>
  <si>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</si>
  <si>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</si>
  <si>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</si>
  <si>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</si>
  <si>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</si>
  <si>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</si>
  <si>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</si>
  <si>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</si>
  <si>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</si>
  <si>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</si>
  <si>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</si>
  <si>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</si>
  <si>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</si>
  <si>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</si>
  <si>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</si>
  <si>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</si>
  <si>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</si>
  <si>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</si>
  <si>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</si>
  <si>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</si>
  <si>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</si>
  <si>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</si>
  <si>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</si>
  <si>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</si>
  <si>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</si>
  <si>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</si>
  <si>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</si>
  <si>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</si>
  <si>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</si>
  <si>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</si>
  <si>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</si>
  <si>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</si>
  <si>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</si>
  <si>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</si>
  <si>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</si>
  <si>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</si>
  <si>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</si>
  <si>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</si>
  <si>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</si>
  <si>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</si>
  <si>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</si>
  <si>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</si>
  <si>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</si>
  <si>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</si>
  <si>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</si>
  <si>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</si>
  <si>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</si>
  <si>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</si>
  <si>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</si>
  <si>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</si>
  <si>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</si>
  <si>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</si>
  <si>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</si>
  <si>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</si>
  <si>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</si>
  <si>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</si>
  <si>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</si>
  <si>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</si>
  <si>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</si>
  <si>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</si>
  <si>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</si>
  <si>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</si>
  <si>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</si>
  <si>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</si>
  <si>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</si>
  <si>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</si>
  <si>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</si>
  <si>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</si>
  <si>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</si>
  <si>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</si>
  <si>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</si>
  <si>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</si>
  <si>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</si>
  <si>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</si>
  <si>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</si>
  <si>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</si>
  <si>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</si>
  <si>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</si>
  <si>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</si>
  <si>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</si>
  <si>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</si>
  <si>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</si>
  <si>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</si>
  <si>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</si>
  <si>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</si>
  <si>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</si>
  <si>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</si>
  <si>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</si>
  <si>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</si>
  <si>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</si>
  <si>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</si>
  <si>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</si>
  <si>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</si>
  <si>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</si>
  <si>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</si>
  <si>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</si>
  <si>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</si>
  <si>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</si>
  <si>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</si>
  <si>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</si>
  <si>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</si>
  <si>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</si>
  <si>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</si>
  <si>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</si>
  <si>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</si>
  <si>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</si>
  <si>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</si>
  <si>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</si>
  <si>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</si>
  <si>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</si>
  <si>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</si>
  <si>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</si>
  <si>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</si>
  <si>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</si>
  <si>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</si>
  <si>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</si>
  <si>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</si>
  <si>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</si>
  <si>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</si>
  <si>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</si>
  <si>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</si>
  <si>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</si>
  <si>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</si>
  <si>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</si>
  <si>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</si>
  <si>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</si>
  <si>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</si>
  <si>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</si>
  <si>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</si>
  <si>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</si>
  <si>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</si>
  <si>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</si>
  <si>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</si>
  <si>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</si>
  <si>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</si>
  <si>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</si>
  <si>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</si>
  <si>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</si>
  <si>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</si>
  <si>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</si>
  <si>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</si>
  <si>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</si>
  <si>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</si>
  <si>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</si>
  <si>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</si>
  <si>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</si>
  <si>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</si>
  <si>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</si>
  <si>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</si>
  <si>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</si>
  <si>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</si>
  <si>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</si>
  <si>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</si>
  <si>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</si>
  <si>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</si>
  <si>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</si>
  <si>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</si>
  <si>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</si>
  <si>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</si>
  <si>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</si>
  <si>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</si>
  <si>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</si>
  <si>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</si>
  <si>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</si>
  <si>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</si>
  <si>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</si>
  <si>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</si>
  <si>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</si>
  <si>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</si>
  <si>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</si>
  <si>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</si>
  <si>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</si>
  <si>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</si>
  <si>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</si>
  <si>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</si>
  <si>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</si>
  <si>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</si>
  <si>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</si>
  <si>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</si>
  <si>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</si>
  <si>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</si>
  <si>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</si>
  <si>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</si>
  <si>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</si>
  <si>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</si>
  <si>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</si>
  <si>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</si>
  <si>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</si>
  <si>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</si>
  <si>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</si>
  <si>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</si>
  <si>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</si>
  <si>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</si>
  <si>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</si>
  <si>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</si>
  <si>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</si>
  <si>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</si>
  <si>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</si>
  <si>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</si>
  <si>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</si>
  <si>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</si>
  <si>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</si>
  <si>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</si>
  <si>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</si>
  <si>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</si>
  <si>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</si>
  <si>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</si>
  <si>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</si>
  <si>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</si>
  <si>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</si>
  <si>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</si>
  <si>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</si>
  <si>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</si>
  <si>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</si>
  <si>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</si>
  <si>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</si>
  <si>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</si>
  <si>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</si>
  <si>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</si>
  <si>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</si>
  <si>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</si>
  <si>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</si>
  <si>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</si>
  <si>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</si>
  <si>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</si>
  <si>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</si>
  <si>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</si>
  <si>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</si>
  <si>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</si>
  <si>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</si>
  <si>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</si>
  <si>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</si>
  <si>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</si>
  <si>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</si>
  <si>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</si>
  <si>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</si>
  <si>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</si>
  <si>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</si>
  <si>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</si>
  <si>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</si>
  <si>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</si>
  <si>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</si>
  <si>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</si>
  <si>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</si>
  <si>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</si>
  <si>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</si>
  <si>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</si>
  <si>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</si>
  <si>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</si>
  <si>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</si>
  <si>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</si>
  <si>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</si>
  <si>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</si>
  <si>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</si>
  <si>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</si>
  <si>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</si>
  <si>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</si>
  <si>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</si>
  <si>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</si>
  <si>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</si>
  <si>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</si>
  <si>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</si>
  <si>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</si>
  <si>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</si>
  <si>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</si>
  <si>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</si>
  <si>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</si>
  <si>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</si>
  <si>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</si>
  <si>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</si>
  <si>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</si>
  <si>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</si>
  <si>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</si>
  <si>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</si>
  <si>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</si>
  <si>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</si>
  <si>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</si>
  <si>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</si>
  <si>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</si>
  <si>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</si>
  <si>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</si>
  <si>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</si>
  <si>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</si>
  <si>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</si>
  <si>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</si>
  <si>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</si>
  <si>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</si>
  <si>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</si>
  <si>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</si>
  <si>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</si>
  <si>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</si>
  <si>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</si>
  <si>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</si>
  <si>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</si>
  <si>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</si>
  <si>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</si>
  <si>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</si>
  <si>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</si>
  <si>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</si>
  <si>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</si>
  <si>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</si>
  <si>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</si>
  <si>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</si>
  <si>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</si>
  <si>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</si>
  <si>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</si>
  <si>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</si>
  <si>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</si>
  <si>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</si>
  <si>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</si>
  <si>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</si>
  <si>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</si>
  <si>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</si>
  <si>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</si>
  <si>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</si>
  <si>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</si>
  <si>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</si>
  <si>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</si>
  <si>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</si>
  <si>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</si>
  <si>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</si>
  <si>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</si>
  <si>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</si>
  <si>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</si>
  <si>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</si>
  <si>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</si>
  <si>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</si>
  <si>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</si>
  <si>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</si>
  <si>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</si>
  <si>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</si>
  <si>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</si>
  <si>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</si>
  <si>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</si>
  <si>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2021-91-10002056</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</si>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</sst>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185"/>
      <c r="I20" s="148" t="s">
        <v>1109</v>
      </c>
      <c r="J20" s="149" t="s">
        <v>1111</v>
      </c>
      <c r="K20" s="150">
        <v>3629794220</v>
      </c>
      <c r="L20" s="151">
        <v>44242</v>
      </c>
      <c r="M20" s="151">
        <v>44561</v>
      </c>
      <c r="N20" s="134">
        <f>+(M20-L20)/30</f>
        <v>10.633333333333333</v>
      </c>
      <c r="O20" s="137"/>
      <c r="U20" s="133"/>
      <c r="V20" s="105">
        <f ca="1">NOW()</f>
        <v>44194.431301620367</v>
      </c>
      <c r="W20" s="105">
        <f ca="1">NOW()</f>
        <v>44194.431301620367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REGIONAL UNIDOS POR UN TERRITORIO CON OPORTUNIDAD, PROGRESO SOCIAL Y PAZ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40562</v>
      </c>
      <c r="F48" s="144">
        <v>40908</v>
      </c>
      <c r="G48" s="159">
        <f>IF(AND(E48&lt;&gt;"",F48&lt;&gt;""),((F48-E48)/30),"")</f>
        <v>11.533333333333333</v>
      </c>
      <c r="H48" s="114" t="s">
        <v>2689</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40574</v>
      </c>
      <c r="F49" s="144">
        <v>40908</v>
      </c>
      <c r="G49" s="159">
        <f t="shared" ref="G49:G50" si="2">IF(AND(E49&lt;&gt;"",F49&lt;&gt;""),((F49-E49)/30),"")</f>
        <v>11.133333333333333</v>
      </c>
      <c r="H49" s="122" t="s">
        <v>2689</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2677</v>
      </c>
      <c r="C50" s="112" t="s">
        <v>31</v>
      </c>
      <c r="D50" s="110" t="s">
        <v>2680</v>
      </c>
      <c r="E50" s="144">
        <v>42037</v>
      </c>
      <c r="F50" s="144">
        <v>42369</v>
      </c>
      <c r="G50" s="159">
        <f t="shared" si="2"/>
        <v>11.066666666666666</v>
      </c>
      <c r="H50" s="119" t="s">
        <v>2690</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2677</v>
      </c>
      <c r="C51" s="112" t="s">
        <v>31</v>
      </c>
      <c r="D51" s="110" t="s">
        <v>2681</v>
      </c>
      <c r="E51" s="144">
        <v>39449</v>
      </c>
      <c r="F51" s="144">
        <v>39813</v>
      </c>
      <c r="G51" s="159">
        <f t="shared" ref="G51:G107" si="3">IF(AND(E51&lt;&gt;"",F51&lt;&gt;""),((F51-E51)/30),"")</f>
        <v>12.133333333333333</v>
      </c>
      <c r="H51" s="114" t="s">
        <v>2691</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2677</v>
      </c>
      <c r="C52" s="112" t="s">
        <v>31</v>
      </c>
      <c r="D52" s="110" t="s">
        <v>2682</v>
      </c>
      <c r="E52" s="144">
        <v>39449</v>
      </c>
      <c r="F52" s="144">
        <v>39813</v>
      </c>
      <c r="G52" s="159">
        <f t="shared" si="3"/>
        <v>12.133333333333333</v>
      </c>
      <c r="H52" s="119" t="s">
        <v>2692</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2677</v>
      </c>
      <c r="C53" s="112" t="s">
        <v>31</v>
      </c>
      <c r="D53" s="110" t="s">
        <v>2683</v>
      </c>
      <c r="E53" s="144">
        <v>39829</v>
      </c>
      <c r="F53" s="144">
        <v>40178</v>
      </c>
      <c r="G53" s="159">
        <f t="shared" si="3"/>
        <v>11.633333333333333</v>
      </c>
      <c r="H53" s="119" t="s">
        <v>2693</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2677</v>
      </c>
      <c r="C54" s="112" t="s">
        <v>31</v>
      </c>
      <c r="D54" s="110" t="s">
        <v>2684</v>
      </c>
      <c r="E54" s="144">
        <v>40182</v>
      </c>
      <c r="F54" s="144">
        <v>40543</v>
      </c>
      <c r="G54" s="159">
        <f t="shared" si="3"/>
        <v>12.033333333333333</v>
      </c>
      <c r="H54" s="114" t="s">
        <v>2693</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2677</v>
      </c>
      <c r="C55" s="112" t="s">
        <v>31</v>
      </c>
      <c r="D55" s="110" t="s">
        <v>2685</v>
      </c>
      <c r="E55" s="144">
        <v>42005</v>
      </c>
      <c r="F55" s="144">
        <v>42369</v>
      </c>
      <c r="G55" s="159">
        <f t="shared" si="3"/>
        <v>12.133333333333333</v>
      </c>
      <c r="H55" s="114" t="s">
        <v>2694</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2677</v>
      </c>
      <c r="C56" s="112" t="s">
        <v>31</v>
      </c>
      <c r="D56" s="110" t="s">
        <v>2686</v>
      </c>
      <c r="E56" s="144">
        <v>40574</v>
      </c>
      <c r="F56" s="144">
        <v>40909</v>
      </c>
      <c r="G56" s="159">
        <f t="shared" si="3"/>
        <v>11.166666666666666</v>
      </c>
      <c r="H56" s="114" t="s">
        <v>2695</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2677</v>
      </c>
      <c r="C57" s="65" t="s">
        <v>31</v>
      </c>
      <c r="D57" s="63" t="s">
        <v>2687</v>
      </c>
      <c r="E57" s="144">
        <v>41562</v>
      </c>
      <c r="F57" s="144">
        <v>41943</v>
      </c>
      <c r="G57" s="159">
        <f t="shared" si="3"/>
        <v>12.7</v>
      </c>
      <c r="H57" s="64" t="s">
        <v>2696</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2677</v>
      </c>
      <c r="C58" s="65" t="s">
        <v>31</v>
      </c>
      <c r="D58" s="63" t="s">
        <v>2688</v>
      </c>
      <c r="E58" s="144">
        <v>42005</v>
      </c>
      <c r="F58" s="144">
        <v>42369</v>
      </c>
      <c r="G58" s="159">
        <f t="shared" si="3"/>
        <v>12.133333333333333</v>
      </c>
      <c r="H58" s="64" t="s">
        <v>2694</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2697</v>
      </c>
      <c r="E114" s="144">
        <v>43879</v>
      </c>
      <c r="F114" s="144">
        <v>44196</v>
      </c>
      <c r="G114" s="159">
        <f>IF(AND(E114&lt;&gt;"",F114&lt;&gt;""),((F114-E114)/30),"")</f>
        <v>10.566666666666666</v>
      </c>
      <c r="H114" s="122" t="s">
        <v>2699</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2698</v>
      </c>
      <c r="E115" s="144">
        <v>43895</v>
      </c>
      <c r="F115" s="144">
        <v>44196</v>
      </c>
      <c r="G115" s="159">
        <f t="shared" ref="G115:G116" si="4">IF(AND(E115&lt;&gt;"",F115&lt;&gt;""),((F115-E115)/30),"")</f>
        <v>10.033333333333333</v>
      </c>
      <c r="H115" s="64" t="s">
        <v>2700</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76225678.620000005</v>
      </c>
      <c r="F185" s="92"/>
      <c r="G185" s="93"/>
      <c r="H185" s="88"/>
      <c r="I185" s="90" t="s">
        <v>2627</v>
      </c>
      <c r="J185" s="165">
        <f>+SUM(M179:M183)</f>
        <v>0.02</v>
      </c>
      <c r="K185" s="201" t="s">
        <v>2628</v>
      </c>
      <c r="L185" s="201"/>
      <c r="M185" s="94">
        <f>+J185*(SUM(K20:K35))</f>
        <v>72595884.400000006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2701</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2702</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2020-12-29T15:22:23Z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