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YITO ZAPA\Desktop\MANIFESTACIONES 2021- CORDOBA\CÓRDOBA\INVITACIONES SELECCIONADAS\FRUTOZ\INVITACION # 82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9" i="12" l="1"/>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<sst xmlns="http://schemas.openxmlformats.org/spreadsheetml/2006/main" count="3051" uniqueCount="2690">
  <si>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</si>
  <si>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</si>
  <si>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</si>
  <si>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</si>
  <si>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</si>
  <si>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</si>
  <si>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</si>
  <si>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</si>
  <si>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</si>
  <si>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</si>
  <si>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</si>
  <si>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</si>
  <si>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</si>
  <si>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</si>
  <si>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</si>
  <si>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</si>
  <si>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</si>
  <si>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</si>
  <si>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</si>
  <si>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</si>
  <si>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</si>
  <si>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</si>
  <si>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</si>
  <si>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</si>
  <si>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</si>
  <si>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</si>
  <si>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</si>
  <si>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</si>
  <si>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</si>
  <si>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</si>
  <si>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</si>
  <si>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</si>
  <si>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</si>
  <si>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</si>
  <si>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</si>
  <si>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</si>
  <si>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</si>
  <si>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</si>
  <si>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</si>
  <si>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</si>
  <si>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</si>
  <si>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</si>
  <si>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</si>
  <si>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</si>
  <si>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</si>
  <si>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</si>
  <si>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</si>
  <si>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</si>
  <si>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</si>
  <si>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</si>
  <si>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</si>
  <si>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</si>
  <si>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</si>
  <si>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</si>
  <si>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</si>
  <si>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</si>
  <si>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</si>
  <si>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</si>
  <si>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</si>
  <si>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</si>
  <si>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</si>
  <si>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</si>
  <si>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</si>
  <si>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</si>
  <si>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</si>
  <si>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</si>
  <si>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</si>
  <si>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</si>
  <si>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</si>
  <si>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</si>
  <si>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</si>
  <si>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</si>
  <si>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</si>
  <si>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</si>
  <si>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</si>
  <si>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</si>
  <si>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</si>
  <si>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</si>
  <si>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</si>
  <si>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</si>
  <si>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</si>
  <si>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</si>
  <si>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</si>
  <si>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</si>
  <si>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</si>
  <si>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</si>
  <si>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</si>
  <si>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</si>
  <si>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</si>
  <si>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</si>
  <si>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</si>
  <si>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</si>
  <si>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</si>
  <si>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</si>
  <si>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</si>
  <si>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</si>
  <si>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</si>
  <si>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</si>
  <si>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</si>
  <si>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</si>
  <si>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</si>
  <si>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</si>
  <si>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</si>
  <si>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</si>
  <si>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</si>
  <si>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</si>
  <si>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</si>
  <si>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</si>
  <si>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</si>
  <si>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</si>
  <si>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</si>
  <si>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</si>
  <si>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</si>
  <si>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</si>
  <si>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</si>
  <si>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</si>
  <si>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</si>
  <si>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</si>
  <si>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</si>
  <si>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</si>
  <si>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</si>
  <si>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</si>
  <si>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</si>
  <si>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</si>
  <si>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</si>
  <si>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</si>
  <si>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</si>
  <si>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</si>
  <si>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</si>
  <si>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</si>
  <si>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</si>
  <si>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</si>
  <si>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</si>
  <si>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</si>
  <si>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</si>
  <si>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</si>
  <si>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</si>
  <si>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</si>
  <si>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</si>
  <si>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</si>
  <si>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</si>
  <si>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</si>
  <si>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</si>
  <si>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</si>
  <si>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</si>
  <si>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</si>
  <si>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</si>
  <si>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</si>
  <si>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</si>
  <si>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</si>
  <si>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</si>
  <si>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</si>
  <si>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</si>
  <si>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</si>
  <si>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</si>
  <si>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</si>
  <si>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</si>
  <si>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</si>
  <si>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</si>
  <si>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</si>
  <si>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</si>
  <si>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</si>
  <si>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</si>
  <si>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</si>
  <si>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</si>
  <si>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</si>
  <si>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</si>
  <si>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</si>
  <si>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</si>
  <si>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</si>
  <si>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</si>
  <si>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</si>
  <si>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</si>
  <si>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</si>
  <si>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</si>
  <si>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</si>
  <si>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</si>
  <si>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</si>
  <si>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</si>
  <si>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</si>
  <si>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</si>
  <si>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</si>
  <si>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</si>
  <si>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</si>
  <si>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</si>
  <si>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</si>
  <si>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</si>
  <si>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</si>
  <si>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</si>
  <si>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</si>
  <si>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</si>
  <si>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</si>
  <si>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</si>
  <si>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</si>
  <si>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</si>
  <si>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</si>
  <si>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</si>
  <si>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</si>
  <si>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</si>
  <si>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</si>
  <si>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</si>
  <si>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</si>
  <si>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</si>
  <si>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</si>
  <si>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</si>
  <si>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</si>
  <si>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</si>
  <si>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</si>
  <si>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</si>
  <si>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</si>
  <si>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</si>
  <si>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</si>
  <si>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</si>
  <si>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</si>
  <si>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</si>
  <si>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</si>
  <si>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</si>
  <si>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</si>
  <si>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</si>
  <si>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</si>
  <si>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</si>
  <si>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</si>
  <si>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</si>
  <si>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</si>
  <si>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</si>
  <si>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</si>
  <si>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</si>
  <si>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</si>
  <si>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</si>
  <si>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</si>
  <si>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</si>
  <si>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</si>
  <si>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</si>
  <si>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</si>
  <si>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</si>
  <si>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</si>
  <si>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</si>
  <si>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</si>
  <si>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</si>
  <si>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</si>
  <si>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</si>
  <si>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</si>
  <si>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</si>
  <si>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</si>
  <si>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</si>
  <si>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</si>
  <si>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</si>
  <si>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</si>
  <si>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</si>
  <si>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</si>
  <si>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</si>
  <si>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</si>
  <si>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</si>
  <si>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</si>
  <si>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</si>
  <si>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</si>
  <si>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</si>
  <si>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</si>
  <si>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</si>
  <si>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</si>
  <si>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</si>
  <si>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</si>
  <si>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</si>
  <si>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</si>
  <si>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</si>
  <si>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</si>
  <si>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</si>
  <si>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</si>
  <si>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</si>
  <si>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</si>
  <si>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</si>
  <si>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</si>
  <si>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</si>
  <si>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</si>
  <si>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</si>
  <si>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</si>
  <si>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</si>
  <si>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</si>
  <si>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</si>
  <si>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</si>
  <si>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</si>
  <si>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</si>
  <si>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</si>
  <si>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</si>
  <si>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</si>
  <si>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</si>
  <si>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</si>
  <si>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</si>
  <si>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</si>
  <si>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</si>
  <si>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</si>
  <si>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</si>
  <si>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</si>
  <si>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</si>
  <si>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</si>
  <si>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</si>
  <si>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</si>
  <si>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</si>
  <si>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</si>
  <si>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</si>
  <si>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</si>
  <si>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</si>
  <si>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</si>
  <si>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</si>
  <si>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</si>
  <si>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</si>
  <si>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</si>
  <si>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</si>
  <si>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</si>
  <si>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</si>
  <si>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</si>
  <si>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</si>
  <si>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</si>
  <si>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</si>
  <si>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</si>
  <si>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</si>
  <si>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</si>
  <si>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</si>
  <si>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</si>
  <si>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</si>
  <si>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</si>
  <si>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</si>
  <si>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</si>
  <si>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</si>
  <si>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</si>
  <si>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</si>
  <si>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</si>
  <si>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</si>
  <si>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</si>
  <si>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</si>
  <si>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</si>
  <si>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</si>
  <si>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</si>
  <si>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</si>
  <si>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</si>
  <si>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</si>
  <si>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</si>
  <si>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</si>
  <si>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</si>
  <si>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</si>
  <si>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</si>
  <si>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</si>
  <si>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</si>
  <si>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</si>
  <si>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</si>
  <si>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</si>
  <si>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</si>
  <si>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</si>
  <si>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</si>
  <si>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</si>
  <si>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</si>
  <si>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</si>
  <si>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</si>
  <si>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</si>
  <si>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</si>
  <si>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</si>
  <si>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</si>
  <si>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</si>
  <si>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</si>
  <si>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</si>
  <si>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</si>
  <si>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</si>
  <si>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</si>
  <si>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</si>
  <si>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</si>
  <si>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</si>
  <si>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</si>
  <si>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</si>
  <si>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</si>
  <si>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</si>
  <si>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</si>
  <si>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</si>
  <si>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</si>
  <si>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</si>
  <si>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</si>
  <si>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</si>
  <si>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</si>
  <si>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</si>
  <si>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</si>
  <si>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</si>
  <si>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</si>
  <si>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</si>
  <si>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</si>
  <si>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</si>
  <si>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</si>
  <si>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</si>
  <si>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</si>
  <si>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</si>
  <si>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</si>
  <si>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</si>
  <si>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</si>
  <si>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</si>
  <si>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</si>
  <si>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</si>
  <si>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</si>
  <si>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</si>
  <si>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</si>
  <si>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</si>
  <si>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</si>
  <si>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</si>
  <si>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</si>
  <si>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</si>
  <si>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</si>
  <si>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</si>
  <si>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</si>
  <si>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</si>
  <si>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</si>
  <si>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</si>
  <si>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</si>
  <si>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</si>
  <si>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</si>
  <si>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</si>
  <si>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</si>
  <si>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</si>
  <si>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</si>
  <si>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</si>
  <si>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</si>
  <si>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</si>
  <si>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</si>
  <si>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</si>
  <si>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</si>
  <si>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</si>
  <si>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</si>
  <si>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</si>
  <si>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</si>
  <si>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</si>
  <si>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</si>
  <si>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</si>
  <si>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</si>
  <si>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</si>
  <si>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</si>
  <si>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</si>
  <si>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</si>
  <si>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</si>
  <si>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</si>
  <si>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</si>
  <si>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</si>
  <si>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</si>
  <si>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</si>
  <si>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</si>
  <si>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</si>
  <si>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</si>
  <si>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</si>
  <si>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</si>
  <si>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</si>
  <si>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</si>
  <si>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</si>
  <si>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</si>
  <si>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</si>
  <si>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</si>
  <si>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</si>
  <si>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</si>
  <si>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</si>
  <si>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</si>
  <si>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</si>
  <si>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</si>
  <si>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</si>
  <si>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</si>
  <si>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</si>
  <si>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</si>
  <si>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</si>
  <si>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</si>
  <si>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</si>
  <si>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</si>
  <si>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</si>
  <si>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</si>
  <si>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</si>
  <si>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</si>
  <si>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</si>
  <si>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</si>
  <si>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</si>
  <si>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</si>
  <si>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</si>
  <si>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</si>
  <si>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</si>
  <si>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</si>
  <si>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</si>
  <si>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</si>
  <si>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</si>
  <si>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</si>
  <si>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</si>
  <si>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</si>
  <si>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</si>
  <si>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</si>
  <si>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</si>
  <si>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</si>
  <si>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</si>
  <si>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</si>
  <si>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</si>
  <si>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</si>
  <si>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</si>
  <si>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</si>
  <si>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</si>
  <si>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</si>
  <si>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</si>
  <si>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</si>
  <si>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</si>
  <si>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</si>
  <si>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</si>
  <si>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</si>
  <si>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</si>
  <si>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</si>
  <si>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</si>
  <si>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</si>
  <si>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</si>
  <si>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</si>
  <si>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</si>
  <si>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</si>
  <si>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</si>
  <si>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</si>
  <si>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</si>
  <si>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</si>
  <si>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</si>
  <si>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</si>
  <si>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</si>
  <si>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</si>
  <si>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</si>
  <si>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</si>
  <si>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</si>
  <si>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</si>
  <si>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</si>
  <si>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</si>
  <si>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</si>
  <si>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</si>
  <si>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</si>
  <si>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</si>
  <si>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</si>
  <si>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</si>
  <si>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</si>
  <si>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</si>
  <si>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</si>
  <si>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</si>
  <si>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</si>
  <si>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</si>
  <si>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</si>
  <si>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</si>
  <si>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</si>
  <si>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</si>
  <si>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</si>
  <si>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</si>
  <si>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</si>
  <si>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</si>
  <si>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</si>
  <si>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</si>
  <si>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</si>
  <si>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</si>
  <si>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</si>
  <si>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</si>
  <si>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</si>
  <si>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</si>
  <si>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</si>
  <si>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</si>
  <si>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</si>
  <si>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</si>
  <si>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</si>
  <si>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</si>
  <si>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</si>
  <si>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</si>
  <si>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</si>
  <si>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</si>
  <si>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</si>
  <si>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</si>
  <si>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</si>
  <si>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</si>
  <si>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</si>
  <si>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</si>
  <si>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</si>
  <si>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</si>
  <si>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</si>
  <si>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</si>
  <si>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</si>
  <si>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</si>
  <si>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</si>
  <si>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</si>
  <si>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</si>
  <si>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</si>
  <si>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</si>
  <si>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</si>
  <si>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</si>
  <si>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</si>
  <si>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</si>
  <si>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</si>
  <si>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</si>
  <si>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</si>
  <si>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</si>
  <si>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</si>
  <si>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</si>
  <si>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</si>
  <si>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</si>
  <si>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</si>
  <si>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</si>
  <si>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</si>
  <si>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</si>
  <si>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</si>
  <si>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</si>
  <si>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</si>
  <si>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</si>
  <si>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</si>
  <si>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</si>
  <si>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</si>
  <si>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</si>
  <si>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</si>
  <si>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</si>
  <si>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</si>
  <si>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</si>
  <si>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</si>
  <si>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</si>
  <si>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</si>
  <si>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</si>
  <si>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</si>
  <si>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</si>
  <si>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</si>
  <si>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</si>
  <si>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</si>
  <si>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</si>
  <si>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</si>
  <si>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</si>
  <si>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</si>
  <si>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</si>
  <si>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</si>
  <si>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</si>
  <si>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</si>
  <si>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</si>
  <si>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</si>
  <si>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</si>
  <si>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</si>
  <si>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</si>
  <si>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</si>
  <si>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</si>
  <si>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</si>
  <si>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</si>
  <si>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</si>
  <si>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</si>
  <si>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</si>
  <si>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</si>
  <si>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</si>
  <si>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</si>
  <si>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</si>
  <si>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</si>
  <si>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</si>
  <si>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</si>
  <si>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</si>
  <si>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</si>
  <si>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</si>
  <si>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</si>
  <si>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</si>
  <si>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</si>
  <si>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</si>
  <si>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</si>
  <si>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</si>
  <si>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</si>
  <si>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</si>
  <si>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</si>
  <si>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</si>
  <si>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</si>
  <si>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</si>
  <si>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</si>
  <si>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</si>
  <si>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</si>
  <si>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</si>
  <si>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</si>
  <si>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</si>
  <si>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</si>
  <si>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</si>
  <si>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</si>
  <si>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</si>
  <si>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</si>
  <si>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</si>
  <si>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</si>
  <si>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</si>
  <si>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</si>
  <si>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</si>
  <si>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</si>
  <si>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</si>
  <si>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</si>
  <si>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</si>
  <si>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</si>
  <si>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</si>
  <si>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</si>
  <si>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</si>
  <si>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</si>
  <si>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</si>
  <si>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</si>
  <si>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</si>
  <si>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</si>
  <si>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</si>
  <si>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</si>
  <si>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</si>
  <si>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</si>
  <si>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</si>
  <si>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</si>
  <si>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</si>
  <si>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</si>
  <si>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</si>
  <si>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</si>
  <si>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</si>
  <si>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</si>
  <si>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</si>
  <si>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</si>
  <si>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</si>
  <si>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</si>
  <si>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</si>
  <si>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</si>
  <si>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</si>
  <si>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</si>
  <si>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</si>
  <si>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</si>
  <si>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</si>
  <si>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</si>
  <si>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</si>
  <si>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</si>
  <si>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</si>
  <si>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</si>
  <si>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</si>
  <si>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</si>
  <si>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</si>
  <si>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</si>
  <si>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</si>
  <si>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</si>
  <si>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</si>
  <si>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</si>
  <si>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</si>
  <si>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</si>
  <si>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</si>
  <si>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</si>
  <si>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</si>
  <si>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</si>
  <si>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</si>
  <si>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</si>
  <si>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</si>
  <si>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</si>
  <si>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</si>
  <si>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</si>
  <si>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</si>
  <si>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</si>
  <si>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</si>
  <si>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</si>
  <si>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</si>
  <si>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</si>
  <si>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</si>
  <si>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</si>
  <si>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</si>
  <si>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</si>
  <si>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</si>
  <si>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</si>
  <si>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</si>
  <si>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</si>
  <si>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</si>
  <si>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</si>
  <si>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</si>
  <si>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</si>
  <si>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</si>
  <si>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</si>
  <si>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</si>
  <si>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</si>
  <si>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</si>
  <si>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</si>
  <si>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</si>
  <si>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</si>
  <si>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</si>
  <si>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</si>
  <si>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</si>
  <si>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</si>
  <si>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</si>
  <si>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</si>
  <si>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</si>
  <si>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</si>
  <si>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</si>
  <si>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</si>
  <si>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</si>
  <si>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</si>
  <si>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</si>
  <si>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</si>
  <si>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</si>
  <si>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</si>
  <si>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</si>
  <si>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</si>
  <si>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</si>
  <si>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</si>
  <si>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</si>
  <si>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</si>
  <si>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</si>
  <si>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</si>
  <si>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</si>
  <si>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</si>
  <si>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</si>
  <si>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</si>
  <si>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</si>
  <si>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</si>
  <si>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</si>
  <si>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</si>
  <si>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</si>
  <si>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</si>
  <si>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</si>
  <si>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</si>
  <si>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</si>
  <si>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</si>
  <si>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</si>
  <si>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</si>
  <si>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</si>
  <si>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</si>
  <si>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</si>
  <si>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</si>
  <si>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</si>
  <si>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</si>
  <si>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</si>
  <si>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</si>
  <si>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</si>
  <si>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</si>
  <si>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</si>
  <si>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</si>
  <si>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</si>
  <si>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</si>
  <si>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</si>
  <si>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</si>
  <si>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</si>
  <si>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</si>
  <si>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</si>
  <si>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</si>
  <si>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</si>
  <si>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</si>
  <si>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</si>
  <si>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</si>
  <si>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</si>
  <si>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</si>
  <si>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</si>
  <si>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</si>
  <si>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</si>
  <si>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</si>
  <si>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</si>
  <si>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</si>
  <si>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</si>
  <si>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</si>
  <si>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</si>
  <si>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</si>
  <si>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</si>
  <si>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</si>
  <si>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</si>
  <si>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</si>
  <si>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</si>
  <si>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</si>
  <si>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</si>
  <si>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</si>
  <si>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</si>
  <si>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</si>
  <si>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</si>
  <si>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</si>
  <si>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</si>
  <si>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</si>
  <si>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</si>
  <si>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</si>
  <si>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</si>
  <si>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</si>
  <si>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</si>
  <si>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</si>
  <si>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</si>
  <si>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</si>
  <si>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</si>
  <si>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</si>
  <si>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</si>
  <si>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</si>
  <si>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</si>
  <si>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</si>
  <si>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</si>
  <si>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</si>
  <si>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</si>
  <si>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</si>
  <si>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</si>
  <si>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</si>
  <si>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</si>
  <si>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</si>
  <si>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</si>
  <si>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</si>
  <si>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</si>
  <si>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</si>
  <si>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</si>
  <si>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</si>
  <si>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</si>
  <si>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</si>
  <si>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</si>
  <si>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</si>
  <si>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</si>
  <si>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</si>
  <si>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</si>
  <si>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</si>
  <si>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</si>
  <si>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</si>
  <si>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</si>
  <si>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</si>
  <si>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</si>
  <si>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</si>
  <si>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</si>
  <si>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</si>
  <si>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</si>
  <si>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</si>
  <si>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</si>
  <si>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</si>
  <si>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</si>
  <si>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</si>
  <si>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</si>
  <si>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</si>
  <si>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</si>
  <si>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</si>
  <si>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</si>
  <si>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</si>
  <si>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</si>
  <si>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</si>
  <si>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</si>
  <si>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</si>
  <si>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</si>
  <si>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</si>
  <si>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</si>
  <si>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</si>
  <si>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</si>
  <si>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</si>
  <si>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</si>
  <si>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</si>
  <si>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</si>
  <si>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</si>
  <si>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</si>
  <si>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</si>
  <si>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</si>
  <si>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</si>
  <si>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</si>
  <si>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</si>
  <si>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</si>
  <si>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</si>
  <si>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</si>
  <si>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</si>
  <si>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</si>
  <si>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</si>
  <si>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</si>
  <si>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</si>
  <si>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</si>
  <si>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</si>
  <si>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</si>
  <si>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</si>
  <si>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</si>
  <si>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</si>
  <si>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</si>
  <si>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</si>
  <si>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</si>
  <si>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</si>
  <si>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</si>
  <si>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</si>
  <si>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</si>
  <si>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</si>
  <si>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</si>
  <si>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</si>
  <si>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</si>
  <si>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</si>
  <si>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</si>
  <si>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</si>
  <si>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</si>
  <si>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</si>
  <si>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</si>
  <si>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</si>
  <si>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</si>
  <si>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</si>
  <si>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</si>
  <si>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</si>
  <si>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</si>
  <si>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</si>
  <si>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</si>
  <si>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</si>
  <si>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</si>
  <si>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</si>
  <si>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</si>
  <si>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</si>
  <si>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</si>
  <si>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</si>
  <si>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</si>
  <si>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</si>
  <si>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</si>
  <si>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</si>
  <si>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</si>
  <si>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</si>
  <si>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</si>
  <si>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</si>
  <si>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</si>
  <si>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</si>
  <si>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</si>
  <si>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</si>
  <si>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</si>
  <si>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</si>
  <si>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</si>
  <si>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</si>
  <si>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</si>
  <si>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</si>
  <si>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</si>
  <si>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</si>
  <si>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</si>
  <si>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</si>
  <si>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</si>
  <si>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</si>
  <si>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</si>
  <si>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</si>
  <si>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</si>
  <si>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</si>
  <si>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</si>
  <si>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</si>
  <si>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</si>
  <si>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</si>
  <si>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</si>
  <si>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</si>
  <si>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</si>
  <si>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</si>
  <si>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</si>
  <si>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</si>
  <si>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</si>
  <si>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</si>
  <si>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</si>
  <si>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</si>
  <si>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</si>
  <si>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</si>
  <si>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</si>
  <si>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</si>
  <si>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</si>
  <si>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</si>
  <si>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</si>
  <si>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</si>
  <si>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</si>
  <si>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</si>
  <si>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</si>
  <si>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</si>
  <si>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</si>
  <si>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</si>
  <si>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</si>
  <si>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</si>
  <si>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</si>
  <si>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</si>
  <si>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</si>
  <si>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</si>
  <si>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</si>
  <si>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</si>
  <si>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</si>
  <si>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</si>
  <si>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</si>
  <si>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</si>
  <si>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</si>
  <si>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</si>
  <si>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</si>
  <si>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</si>
  <si>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</si>
  <si>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</si>
  <si>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</si>
  <si>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</si>
  <si>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</si>
  <si>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</si>
  <si>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</si>
  <si>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</si>
  <si>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</si>
  <si>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</si>
  <si>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</si>
  <si>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</si>
  <si>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</si>
  <si>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</si>
  <si>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</si>
  <si>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</si>
  <si>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</si>
  <si>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</si>
  <si>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</si>
  <si>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</si>
  <si>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</si>
  <si>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</si>
  <si>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</si>
  <si>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</si>
  <si>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</si>
  <si>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</si>
  <si>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</si>
  <si>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</si>
  <si>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</si>
  <si>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</si>
  <si>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</si>
  <si>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</si>
  <si>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</si>
  <si>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</si>
  <si>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</si>
  <si>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</si>
  <si>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</si>
  <si>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</si>
  <si>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</si>
  <si>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</si>
  <si>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</si>
  <si>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</si>
  <si>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</si>
  <si>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</si>
  <si>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</si>
  <si>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</si>
  <si>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</si>
  <si>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</si>
  <si>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</si>
  <si>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</si>
  <si>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</si>
  <si>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</si>
  <si>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</si>
  <si>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</si>
  <si>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</si>
  <si>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</si>
  <si>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</si>
  <si>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</si>
  <si>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</si>
  <si>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</si>
  <si>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</si>
  <si>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</si>
  <si>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</si>
  <si>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</si>
  <si>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</si>
  <si>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</si>
  <si>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</si>
  <si>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</si>
  <si>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</si>
  <si>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</si>
  <si>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</si>
  <si>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</si>
  <si>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</si>
  <si>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</si>
  <si>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</si>
  <si>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</si>
  <si>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</si>
  <si>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</si>
  <si>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</si>
  <si>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</si>
  <si>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</si>
  <si>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</si>
  <si>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</si>
  <si>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</si>
  <si>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</si>
  <si>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</si>
  <si>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</si>
  <si>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</si>
  <si>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</si>
  <si>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</si>
  <si>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</si>
  <si>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</si>
  <si>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</si>
  <si>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</si>
  <si>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</si>
  <si>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</si>
  <si>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</si>
  <si>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</si>
  <si>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</si>
  <si>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</si>
  <si>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</si>
  <si>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</si>
  <si>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</si>
  <si>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</si>
  <si>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</si>
  <si>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</si>
  <si>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</si>
  <si>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</si>
  <si>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</si>
  <si>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</si>
  <si>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</si>
  <si>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</si>
  <si>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</si>
  <si>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</si>
  <si>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</si>
  <si>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</si>
  <si>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</si>
  <si>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</si>
  <si>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</si>
  <si>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</si>
  <si>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</si>
  <si>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</si>
  <si>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</si>
  <si>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</si>
  <si>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</si>
  <si>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</si>
  <si>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</si>
  <si>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</si>
  <si>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</si>
  <si>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</si>
  <si>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</si>
  <si>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</si>
  <si>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</si>
  <si>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</si>
  <si>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</si>
  <si>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</si>
  <si>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</si>
  <si>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</si>
  <si>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</si>
  <si>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</si>
  <si>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</si>
  <si>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</si>
  <si>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</si>
  <si>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</si>
  <si>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</si>
  <si>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</si>
  <si>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</si>
  <si>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</si>
  <si>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</si>
  <si>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</si>
  <si>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</si>
  <si>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</si>
  <si>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</si>
  <si>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</si>
  <si>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</si>
  <si>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</si>
  <si>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</si>
  <si>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</si>
  <si>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</si>
  <si>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</si>
  <si>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</si>
  <si>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</si>
  <si>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</si>
  <si>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</si>
  <si>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</si>
  <si>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</si>
  <si>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</si>
  <si>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</si>
  <si>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</si>
  <si>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</si>
  <si>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</si>
  <si>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</si>
  <si>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</si>
  <si>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</si>
  <si>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</si>
  <si>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</si>
  <si>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</si>
  <si>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</si>
  <si>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</si>
  <si>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</si>
  <si>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</si>
  <si>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</si>
  <si>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</si>
  <si>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</si>
  <si>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</si>
  <si>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</si>
  <si>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</si>
  <si>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</si>
  <si>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</si>
  <si>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</si>
  <si>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</si>
  <si>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</si>
  <si>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</si>
  <si>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</si>
  <si>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</si>
  <si>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</si>
  <si>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</si>
  <si>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</si>
  <si>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</si>
  <si>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</si>
  <si>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</si>
  <si>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</si>
  <si>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</si>
  <si>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</si>
  <si>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</si>
  <si>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</si>
  <si>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</si>
  <si>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</si>
  <si>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</si>
  <si>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</si>
  <si>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</si>
  <si>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</si>
  <si>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</si>
  <si>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</si>
  <si>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</si>
  <si>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</si>
  <si>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</si>
  <si>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</si>
  <si>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</si>
  <si>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</si>
  <si>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</si>
  <si>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</si>
  <si>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</si>
  <si>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</si>
  <si>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</si>
  <si>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</si>
  <si>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</si>
  <si>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</si>
  <si>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</si>
  <si>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</si>
  <si>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</si>
  <si>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</si>
  <si>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</si>
  <si>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</si>
  <si>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</si>
  <si>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</si>
  <si>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</si>
  <si>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</si>
  <si>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</si>
  <si>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</si>
  <si>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</si>
  <si>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</si>
  <si>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</si>
  <si>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</si>
  <si>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</si>
  <si>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</si>
  <si>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</si>
  <si>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</si>
  <si>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</si>
  <si>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</si>
  <si>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</si>
  <si>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</si>
  <si>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</si>
  <si>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</si>
  <si>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</si>
  <si>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</si>
  <si>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</si>
  <si>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</si>
  <si>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</si>
  <si>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</si>
  <si>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</si>
  <si>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</si>
  <si>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</si>
  <si>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</si>
  <si>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</si>
  <si>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</si>
  <si>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</si>
  <si>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</si>
  <si>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</si>
  <si>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</si>
  <si>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</si>
  <si>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</si>
  <si>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</si>
  <si>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</si>
  <si>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</si>
  <si>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</si>
  <si>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</si>
  <si>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</si>
  <si>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</si>
  <si>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</si>
  <si>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</si>
  <si>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</si>
  <si>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</si>
  <si>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</si>
  <si>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</si>
  <si>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</si>
  <si>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</si>
  <si>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</si>
  <si>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</si>
  <si>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</si>
  <si>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</si>
  <si>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</si>
  <si>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</si>
  <si>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</si>
  <si>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</si>
  <si>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</si>
  <si>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</si>
  <si>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</si>
  <si>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</si>
  <si>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</si>
  <si>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</si>
  <si>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</si>
  <si>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</si>
  <si>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</si>
  <si>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</si>
  <si>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</si>
  <si>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</si>
  <si>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</si>
  <si>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</si>
  <si>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</si>
  <si>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</si>
  <si>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</si>
  <si>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</si>
  <si>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</si>
  <si>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</si>
  <si>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</si>
  <si>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</si>
  <si>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</si>
  <si>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</si>
  <si>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</si>
  <si>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</si>
  <si>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</si>
  <si>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</si>
  <si>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</si>
  <si>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</si>
  <si>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</si>
  <si>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</si>
  <si>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</si>
  <si>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</si>
  <si>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</si>
  <si>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</si>
  <si>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</si>
  <si>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</si>
  <si>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</si>
  <si>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</si>
  <si>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</si>
  <si>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</si>
  <si>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</si>
  <si>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</si>
  <si>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</si>
  <si>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</si>
  <si>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</si>
  <si>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</si>
  <si>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</si>
  <si>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</si>
  <si>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</si>
  <si>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</si>
  <si>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</si>
  <si>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</si>
  <si>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</si>
  <si>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</si>
  <si>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</si>
  <si>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</si>
  <si>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</si>
  <si>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</si>
  <si>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</si>
  <si>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</si>
  <si>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</si>
  <si>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</si>
  <si>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</si>
  <si>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</si>
  <si>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</si>
  <si>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</si>
  <si>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</si>
  <si>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</si>
  <si>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</si>
  <si>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</si>
  <si>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</si>
  <si>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</si>
  <si>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</si>
  <si>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</si>
  <si>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</si>
  <si>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</si>
  <si>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</si>
  <si>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</si>
  <si>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</si>
  <si>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</si>
  <si>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</si>
  <si>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</si>
  <si>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</si>
  <si>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</si>
  <si>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</si>
  <si>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</si>
  <si>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</si>
  <si>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</si>
  <si>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</si>
  <si>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</si>
  <si>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</si>
  <si>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</si>
  <si>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</si>
  <si>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</si>
  <si>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</si>
  <si>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</si>
  <si>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</si>
  <si>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</si>
  <si>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</si>
  <si>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</si>
  <si>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</si>
  <si>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</si>
  <si>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</si>
  <si>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</si>
  <si>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</si>
  <si>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</si>
  <si>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</si>
  <si>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</si>
  <si>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</si>
  <si>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</si>
  <si>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</si>
  <si>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</si>
  <si>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</si>
  <si>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</si>
  <si>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</si>
  <si>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</si>
  <si>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</si>
  <si>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</si>
  <si>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</si>
  <si>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</si>
  <si>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</si>
  <si>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</si>
  <si>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</si>
  <si>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</si>
  <si>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</si>
  <si>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</si>
  <si>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</si>
  <si>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</si>
  <si>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</si>
  <si>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</si>
  <si>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</si>
  <si>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</si>
  <si>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</si>
  <si>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</si>
  <si>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</si>
  <si>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</si>
  <si>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</si>
  <si>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</si>
  <si>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</si>
  <si>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</si>
  <si>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</si>
  <si>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</si>
  <si>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</si>
  <si>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</si>
  <si>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</si>
  <si>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</si>
  <si>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</si>
  <si>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</si>
  <si>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</si>
  <si>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</si>
  <si>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</si>
  <si>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</si>
  <si>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</si>
  <si>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</si>
  <si>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</si>
  <si>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</si>
  <si>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</si>
  <si>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</si>
  <si>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</si>
  <si>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</si>
  <si>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</si>
  <si>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</si>
  <si>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</si>
  <si>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</si>
  <si>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</si>
  <si>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</si>
  <si>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</si>
  <si>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</si>
  <si>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</si>
  <si>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</si>
  <si>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</si>
  <si>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</si>
  <si>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</si>
  <si>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</si>
  <si>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</si>
  <si>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</si>
  <si>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</si>
  <si>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</si>
  <si>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</si>
  <si>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</si>
  <si>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</si>
  <si>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</si>
  <si>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</si>
  <si>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</si>
  <si>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</si>
  <si>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</si>
  <si>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</si>
  <si>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</si>
  <si>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</si>
  <si>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</si>
  <si>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</si>
  <si>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</si>
  <si>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</si>
  <si>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</si>
  <si>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</si>
  <si>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</si>
  <si>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</si>
  <si>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</si>
  <si>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</si>
  <si>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</si>
  <si>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</si>
  <si>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</si>
  <si>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</si>
  <si>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</si>
  <si>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</si>
  <si>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</si>
  <si>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</si>
  <si>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</si>
  <si>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</si>
  <si>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</si>
  <si>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</si>
  <si>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</si>
  <si>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</si>
  <si>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</si>
  <si>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</si>
  <si>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</si>
  <si>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</si>
  <si>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</si>
  <si>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</si>
  <si>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</si>
  <si>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</si>
  <si>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</si>
  <si>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</si>
  <si>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</si>
  <si>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</si>
  <si>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</si>
  <si>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</si>
  <si>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</si>
  <si>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</si>
  <si>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</si>
  <si>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</si>
  <si>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</si>
  <si>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</si>
  <si>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</si>
  <si>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</si>
  <si>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</si>
  <si>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</si>
  <si>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</si>
  <si>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</si>
  <si>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</si>
  <si>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</si>
  <si>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</si>
  <si>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</si>
  <si>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</si>
  <si>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</si>
  <si>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</si>
  <si>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</si>
  <si>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</si>
  <si>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</si>
  <si>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</si>
  <si>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</si>
  <si>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</si>
  <si>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</si>
  <si>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</si>
  <si>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</si>
  <si>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</si>
  <si>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</si>
  <si>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</si>
  <si>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</si>
  <si>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</si>
  <si>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</si>
  <si>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</si>
  <si>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</si>
  <si>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</si>
  <si>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</si>
  <si>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</si>
  <si>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</si>
  <si>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</si>
  <si>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</si>
  <si>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</si>
  <si>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</si>
  <si>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</si>
  <si>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</si>
  <si>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</si>
  <si>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</si>
  <si>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</si>
  <si>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</si>
  <si>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</si>
  <si>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</si>
  <si>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</si>
  <si>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</si>
  <si>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</si>
  <si>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</si>
  <si>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</si>
  <si>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</si>
  <si>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</si>
  <si>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</si>
  <si>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</si>
  <si>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</si>
  <si>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</si>
  <si>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</si>
  <si>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</si>
  <si>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</si>
  <si>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</si>
  <si>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</si>
  <si>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</si>
  <si>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</si>
  <si>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</si>
  <si>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</si>
  <si>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</si>
  <si>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</si>
  <si>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</si>
  <si>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</si>
  <si>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</si>
  <si>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</si>
  <si>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</si>
  <si>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</si>
  <si>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</si>
  <si>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</si>
  <si>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</si>
  <si>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</si>
  <si>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</si>
  <si>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</si>
  <si>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</si>
  <si>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</si>
  <si>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</si>
  <si>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</si>
  <si>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</si>
  <si>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</si>
  <si>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</si>
  <si>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</si>
  <si>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</si>
  <si>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</si>
  <si>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</si>
  <si>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</si>
  <si>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</si>
  <si>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</si>
  <si>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</si>
  <si>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</si>
  <si>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</si>
  <si>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</si>
  <si>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</si>
  <si>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</si>
  <si>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</si>
  <si>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</si>
  <si>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</si>
  <si>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</si>
  <si>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</si>
  <si>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</si>
  <si>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</si>
  <si>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</si>
  <si>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</si>
  <si>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</si>
  <si>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</si>
  <si>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</si>
  <si>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</si>
  <si>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</si>
  <si>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</si>
  <si>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</si>
  <si>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</si>
  <si>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</si>
  <si>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</si>
  <si>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</si>
  <si>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</si>
  <si>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</si>
  <si>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</si>
  <si>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</si>
  <si>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</si>
  <si>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</si>
  <si>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</si>
  <si>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</si>
  <si>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</si>
  <si>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</si>
  <si>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</si>
  <si>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</si>
  <si>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</si>
  <si>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</si>
  <si>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</si>
  <si>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</si>
  <si>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</si>
  <si>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</si>
  <si>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</si>
  <si>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</si>
  <si>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</si>
  <si>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</si>
  <si>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</si>
  <si>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</si>
  <si>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</si>
  <si>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</si>
  <si>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</si>
  <si>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</si>
  <si>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</si>
  <si>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</si>
  <si>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</si>
  <si>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</si>
  <si>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</si>
  <si>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</si>
  <si>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</si>
  <si>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</si>
  <si>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</si>
  <si>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</si>
  <si>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</si>
  <si>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</si>
  <si>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</si>
  <si>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</si>
  <si>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</si>
  <si>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</si>
  <si>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</si>
  <si>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</si>
  <si>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</si>
  <si>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</si>
  <si>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</si>
  <si>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</si>
  <si>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</si>
  <si>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</si>
  <si>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</si>
  <si>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</si>
  <si>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</si>
  <si>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</si>
  <si>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</si>
  <si>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</si>
  <si>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</si>
  <si>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</si>
  <si>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</si>
  <si>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</si>
  <si>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</si>
  <si>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</si>
  <si>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</si>
  <si>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</si>
  <si>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</si>
  <si>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</si>
  <si>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</si>
  <si>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</si>
  <si>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</si>
  <si>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</si>
  <si>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</si>
  <si>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</si>
  <si>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</si>
  <si>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</si>
  <si>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</si>
  <si>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</si>
  <si>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</si>
  <si>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</si>
  <si>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</si>
  <si>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</si>
  <si>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</si>
  <si>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</si>
  <si>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</si>
  <si>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</si>
  <si>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</si>
  <si>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</si>
  <si>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</si>
  <si>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</si>
  <si>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</si>
  <si>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</si>
  <si>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</si>
  <si>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</si>
  <si>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</si>
  <si>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</si>
  <si>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</si>
  <si>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</si>
  <si>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</si>
  <si>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</si>
  <si>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</si>
  <si>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</si>
  <si>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</si>
  <si>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</si>
  <si>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</si>
  <si>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</si>
  <si>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</si>
  <si>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</si>
  <si>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</si>
  <si>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</si>
  <si>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</si>
  <si>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</si>
  <si>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</si>
  <si>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</si>
  <si>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</si>
  <si>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</si>
  <si>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</si>
  <si>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</si>
  <si>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</si>
  <si>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</si>
  <si>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</si>
  <si>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</si>
  <si>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</si>
  <si>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</si>
  <si>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</si>
  <si>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</si>
  <si>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</si>
  <si>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</si>
  <si>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</si>
  <si>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</si>
  <si>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</si>
  <si>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</si>
  <si>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</si>
  <si>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</si>
  <si>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</si>
  <si>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</si>
  <si>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</si>
  <si>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</si>
  <si>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</si>
  <si>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</si>
  <si>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</si>
  <si>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</si>
  <si>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</si>
  <si>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</si>
  <si>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</si>
  <si>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</si>
  <si>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</si>
  <si>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</si>
  <si>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</si>
  <si>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</si>
  <si>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</si>
  <si>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</si>
  <si>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</si>
  <si>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</si>
  <si>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</si>
  <si>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</si>
  <si>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</si>
  <si>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</si>
  <si>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</si>
  <si>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</si>
  <si>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</si>
  <si>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</si>
  <si>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</si>
  <si>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</si>
  <si>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</si>
  <si>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</si>
  <si>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</si>
  <si>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</si>
  <si>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</si>
  <si>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</si>
  <si>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</si>
  <si>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</si>
  <si>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</si>
  <si>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</si>
  <si>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</si>
  <si>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</si>
  <si>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</si>
  <si>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</si>
  <si>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</si>
  <si>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</si>
  <si>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</si>
  <si>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</si>
  <si>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</si>
  <si>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</si>
  <si>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</si>
  <si>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</si>
  <si>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</si>
  <si>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</si>
  <si>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</si>
  <si>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</si>
  <si>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</si>
  <si>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</si>
  <si>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</si>
  <si>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</si>
  <si>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</si>
  <si>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</si>
  <si>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</si>
  <si>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</si>
  <si>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</si>
  <si>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</si>
  <si>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</si>
  <si>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</si>
  <si>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</si>
  <si>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</si>
  <si>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</si>
  <si>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</si>
  <si>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</si>
  <si>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</si>
  <si>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</si>
  <si>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</si>
  <si>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</si>
  <si>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</si>
  <si>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</si>
  <si>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</si>
  <si>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</si>
  <si>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</si>
  <si>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</si>
  <si>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</si>
  <si>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</si>
  <si>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</si>
  <si>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</si>
  <si>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</si>
  <si>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</si>
  <si>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</si>
  <si>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</si>
  <si>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</si>
  <si>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</si>
  <si>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</si>
  <si>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</si>
  <si>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</si>
  <si>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</si>
  <si>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</si>
  <si>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</si>
  <si>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</si>
  <si>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</si>
  <si>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</si>
  <si>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</si>
  <si>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</si>
  <si>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</si>
  <si>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</si>
  <si>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</si>
  <si>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</si>
  <si>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</si>
  <si>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</si>
  <si>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</si>
  <si>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</si>
  <si>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</si>
  <si>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</si>
  <si>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</si>
  <si>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</si>
  <si>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</si>
  <si>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</si>
  <si>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</si>
  <si>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</si>
  <si>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</si>
  <si>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</si>
  <si>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</si>
  <si>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</si>
  <si>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</si>
  <si>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</si>
  <si>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</si>
  <si>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</si>
  <si>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</si>
  <si>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</si>
  <si>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</si>
  <si>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</si>
  <si>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</si>
  <si>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</si>
  <si>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</si>
  <si>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</si>
  <si>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</si>
  <si>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</si>
  <si>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</si>
  <si>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</si>
  <si>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</si>
  <si>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</si>
  <si>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</si>
  <si>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</si>
  <si>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</si>
  <si>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</si>
  <si>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</si>
  <si>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</si>
  <si>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</si>
  <si>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</si>
  <si>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</si>
  <si>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</si>
  <si>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</si>
  <si>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</si>
  <si>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</si>
  <si>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</si>
  <si>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</si>
  <si>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</si>
  <si>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</si>
  <si>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</si>
  <si>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</si>
  <si>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</si>
  <si>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</si>
  <si>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</si>
  <si>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</si>
  <si>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</si>
  <si>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</si>
  <si>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</si>
  <si>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</si>
  <si>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</si>
  <si>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</si>
  <si>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</si>
  <si>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</si>
  <si>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</si>
  <si>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</si>
  <si>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</si>
  <si>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</si>
  <si>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</si>
  <si>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</si>
  <si>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</si>
  <si>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</si>
  <si>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</si>
  <si>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</si>
  <si>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</si>
  <si>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</si>
  <si>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</si>
  <si>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</si>
  <si>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</si>
  <si>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</si>
  <si>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</si>
  <si>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</si>
  <si>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</si>
  <si>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</si>
  <si>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</si>
  <si>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</si>
  <si>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</si>
  <si>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</si>
  <si>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</si>
  <si>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</si>
  <si>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</si>
  <si>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</si>
  <si>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</si>
  <si>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</si>
  <si>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</si>
  <si>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</si>
  <si>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</si>
  <si>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</si>
  <si>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</si>
  <si>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</si>
  <si>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</si>
  <si>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</si>
  <si>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</si>
  <si>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</si>
  <si>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</si>
  <si>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</si>
  <si>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</si>
  <si>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</si>
  <si>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</si>
  <si>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</si>
  <si>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</si>
  <si>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</si>
  <si>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</si>
  <si>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</si>
  <si>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</si>
  <si>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</si>
  <si>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</si>
  <si>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</si>
  <si>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</si>
  <si>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</si>
  <si>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</si>
  <si>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</si>
  <si>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</si>
  <si>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</si>
  <si>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</si>
  <si>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</si>
  <si>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</si>
  <si>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</si>
  <si>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</si>
  <si>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</si>
  <si>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</si>
  <si>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</si>
  <si>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</si>
  <si>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</si>
  <si>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</si>
  <si>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</si>
  <si>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</si>
  <si>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</si>
  <si>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</si>
  <si>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</si>
  <si>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</si>
  <si>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</si>
  <si>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</si>
  <si>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</si>
  <si>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</si>
  <si>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</si>
  <si>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</si>
  <si>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</si>
  <si>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</si>
  <si>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</si>
  <si>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</si>
  <si>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</si>
  <si>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</si>
  <si>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</si>
  <si>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</si>
  <si>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</si>
  <si>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</si>
  <si>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</si>
  <si>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</si>
  <si>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</si>
  <si>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</si>
  <si>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</si>
  <si>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</si>
  <si>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</si>
  <si>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</si>
  <si>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</si>
  <si>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</si>
  <si>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</si>
  <si>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</si>
  <si>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</si>
  <si>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</si>
  <si>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</si>
  <si>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</si>
  <si>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</si>
  <si>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</si>
  <si>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</si>
  <si>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</si>
  <si>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</si>
  <si>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</si>
  <si>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</si>
  <si>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</si>
  <si>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</si>
  <si>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</si>
  <si>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</si>
  <si>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</si>
  <si>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</si>
  <si>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</si>
  <si>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</si>
  <si>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</si>
  <si>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</si>
  <si>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</si>
  <si>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</si>
  <si>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</si>
  <si>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</si>
  <si>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</si>
  <si>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</si>
  <si>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</si>
  <si>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</si>
  <si>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</si>
  <si>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</si>
  <si>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</si>
  <si>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</si>
  <si>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</si>
  <si>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</si>
  <si>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</si>
  <si>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</si>
  <si>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</si>
  <si>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</si>
  <si>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</si>
  <si>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</si>
  <si>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</si>
  <si>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</si>
  <si>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</si>
  <si>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</si>
  <si>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</si>
  <si>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</si>
  <si>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</si>
  <si>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</si>
  <si>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</si>
  <si>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</si>
  <si>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</si>
  <si>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</si>
  <si>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</si>
  <si>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</si>
  <si>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</si>
  <si>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</si>
  <si>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</si>
  <si>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</si>
  <si>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</si>
  <si>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</si>
  <si>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</si>
  <si>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</si>
  <si>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</si>
  <si>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</si>
  <si>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</si>
  <si>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</si>
  <si>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</si>
  <si>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</si>
  <si>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</si>
  <si>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</si>
  <si>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</si>
  <si>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</si>
  <si>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</si>
  <si>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</si>
  <si>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</si>
  <si>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</si>
  <si>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</si>
  <si>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</si>
  <si>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</si>
  <si>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</si>
  <si>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</si>
  <si>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</si>
  <si>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</si>
  <si>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</si>
  <si>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</si>
  <si>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</si>
  <si>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</si>
  <si>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</si>
  <si>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</si>
  <si>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</si>
  <si>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</si>
  <si>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</si>
  <si>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</si>
  <si>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</si>
  <si>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</si>
  <si>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</si>
  <si>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</si>
  <si>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</si>
  <si>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</si>
  <si>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</si>
  <si>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</si>
  <si>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</si>
  <si>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</si>
  <si>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</si>
  <si>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</si>
  <si>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</si>
  <si>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</si>
  <si>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</si>
  <si>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</si>
  <si>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</si>
  <si>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</si>
  <si>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</si>
  <si>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</si>
  <si>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</si>
  <si>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</si>
  <si>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</si>
  <si>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</si>
  <si>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</si>
  <si>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</si>
  <si>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</si>
  <si>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</si>
  <si>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</si>
  <si>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</si>
  <si>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</si>
  <si>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</si>
  <si>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</si>
  <si>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</si>
  <si>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</si>
  <si>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</si>
  <si>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</si>
  <si>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</si>
  <si>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</si>
  <si>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</si>
  <si>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</si>
  <si>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</si>
  <si>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</si>
  <si>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</si>
  <si>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</si>
  <si>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</si>
  <si>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</si>
  <si>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</si>
  <si>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</si>
  <si>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</si>
  <si>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</si>
  <si>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</si>
  <si>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</si>
  <si>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</si>
  <si>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</si>
  <si>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</si>
  <si>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</si>
  <si>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</si>
  <si>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</si>
  <si>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</si>
  <si>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</si>
  <si>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</si>
  <si>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</si>
  <si>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</si>
  <si>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</si>
  <si>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</si>
  <si>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</si>
  <si>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</si>
  <si>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</si>
  <si>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</si>
  <si>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</si>
  <si>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</si>
  <si>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</si>
  <si>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</si>
  <si>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</si>
  <si>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</si>
  <si>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</si>
  <si>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</si>
  <si>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</si>
  <si>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</si>
  <si>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</si>
  <si>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</si>
  <si>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</si>
  <si>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</si>
  <si>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</si>
  <si>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</si>
  <si>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</si>
  <si>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</si>
  <si>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</si>
  <si>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</si>
  <si>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</si>
  <si>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</si>
  <si>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</si>
  <si>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</si>
  <si>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</si>
  <si>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</si>
  <si>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</si>
  <si>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</si>
  <si>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</si>
  <si>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</si>
  <si>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</si>
  <si>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</si>
  <si>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</si>
  <si>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</si>
  <si>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</si>
  <si>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</si>
  <si>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</si>
  <si>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</si>
  <si>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</si>
  <si>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</si>
  <si>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</si>
  <si>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</si>
  <si>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</si>
  <si>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</si>
  <si>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</si>
  <si>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</si>
  <si>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</si>
  <si>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</si>
  <si>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</si>
  <si>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</si>
  <si>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</si>
  <si>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</si>
  <si>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</si>
  <si>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</si>
  <si>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</si>
  <si>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</si>
  <si>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</si>
  <si>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</si>
  <si>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</si>
  <si>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</si>
  <si>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</si>
  <si>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</si>
  <si>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</si>
  <si>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</si>
  <si>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</si>
  <si>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</si>
  <si>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</si>
  <si>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</si>
  <si>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</si>
  <si>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</si>
  <si>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</si>
  <si>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</si>
  <si>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</si>
  <si>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</si>
  <si>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</si>
  <si>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</si>
  <si>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</si>
  <si>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</si>
  <si>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</si>
  <si>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</si>
  <si>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</si>
  <si>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</si>
  <si>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</si>
  <si>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</si>
  <si>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</si>
  <si>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</si>
  <si>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</si>
  <si>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</si>
  <si>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</si>
  <si>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</si>
  <si>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</si>
  <si>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</si>
  <si>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</si>
  <si>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</si>
  <si>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</si>
  <si>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</si>
  <si>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</si>
  <si>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</si>
  <si>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</si>
  <si>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</si>
  <si>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</si>
  <si>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</si>
  <si>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</si>
  <si>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</si>
  <si>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</si>
  <si>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</si>
  <si>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</si>
  <si>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</si>
  <si>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</si>
  <si>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</si>
  <si>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</si>
  <si>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</si>
  <si>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</si>
  <si>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</si>
  <si>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</si>
  <si>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</si>
  <si>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</si>
  <si>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</si>
  <si>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</si>
  <si>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</si>
  <si>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</si>
  <si>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</si>
  <si>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</si>
  <si>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</si>
  <si>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</si>
  <si>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</si>
  <si>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</si>
  <si>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</si>
  <si>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</si>
  <si>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</si>
  <si>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</si>
  <si>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</si>
  <si>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</si>
  <si>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</si>
  <si>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</si>
  <si>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</si>
  <si>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</si>
  <si>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</si>
  <si>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</si>
  <si>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</si>
  <si>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</si>
  <si>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</si>
  <si>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</si>
  <si>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</si>
  <si>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</si>
  <si>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</si>
  <si>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</si>
  <si>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</si>
  <si>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</si>
  <si>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</si>
  <si>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</si>
  <si>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</si>
  <si>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</si>
  <si>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</si>
  <si>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</si>
  <si>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</si>
  <si>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</si>
  <si>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</si>
  <si>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</si>
  <si>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</si>
  <si>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</si>
  <si>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</si>
  <si>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</si>
  <si>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</si>
  <si>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</si>
  <si>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</si>
  <si>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</si>
  <si>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</si>
  <si>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</si>
  <si>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</si>
  <si>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</si>
  <si>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</si>
  <si>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</si>
  <si>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</si>
  <si>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</si>
  <si>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</si>
  <si>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</si>
  <si>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</si>
  <si>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</si>
  <si>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</si>
  <si>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</si>
  <si>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</si>
  <si>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</si>
  <si>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</si>
  <si>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</si>
  <si>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</si>
  <si>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</si>
  <si>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</si>
  <si>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</si>
  <si>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</si>
  <si>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</si>
  <si>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</si>
  <si>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</si>
  <si>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</si>
  <si>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</si>
  <si>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</si>
  <si>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</si>
  <si>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</si>
  <si>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</si>
  <si>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</si>
  <si>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</si>
  <si>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</si>
  <si>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</si>
  <si>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</si>
  <si>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</si>
  <si>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</si>
  <si>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</si>
  <si>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</si>
  <si>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</si>
  <si>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</si>
  <si>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</si>
  <si>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</si>
  <si>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</si>
  <si>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</si>
  <si>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</si>
  <si>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</si>
  <si>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</si>
  <si>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</si>
  <si>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</si>
  <si>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</si>
  <si>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</si>
  <si>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</si>
  <si>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</si>
  <si>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</si>
  <si>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</si>
  <si>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</si>
  <si>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</si>
  <si>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</si>
  <si>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</si>
  <si>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</si>
  <si>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</si>
  <si>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</si>
  <si>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</si>
  <si>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</si>
  <si>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</si>
  <si>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</si>
  <si>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</si>
  <si>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</si>
  <si>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</si>
  <si>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</si>
  <si>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</si>
  <si>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</si>
  <si>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</si>
  <si>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</si>
  <si>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</si>
  <si>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</si>
  <si>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</si>
  <si>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</si>
  <si>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</si>
  <si>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</si>
  <si>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</si>
  <si>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</si>
  <si>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</si>
  <si>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</si>
  <si>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</si>
  <si>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</si>
  <si>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</si>
  <si>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</si>
  <si>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</si>
  <si>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</si>
  <si>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</si>
  <si>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</si>
  <si>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</si>
  <si>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</si>
  <si>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</si>
  <si>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</si>
  <si>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</si>
  <si>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</si>
  <si>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</si>
  <si>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</si>
  <si>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</si>
  <si>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</si>
  <si>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</si>
  <si>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</si>
  <si>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</si>
  <si>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</si>
  <si>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</si>
  <si>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</si>
  <si>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</si>
  <si>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</si>
  <si>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</si>
  <si>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</si>
  <si>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</si>
  <si>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</si>
  <si>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</si>
  <si>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</si>
  <si>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</si>
  <si>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</si>
  <si>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</si>
  <si>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</si>
  <si>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</si>
  <si>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</si>
  <si>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</si>
  <si>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</si>
  <si>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</si>
  <si>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</si>
  <si>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</si>
  <si>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</si>
  <si>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</si>
  <si>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</si>
  <si>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</si>
  <si>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</si>
  <si>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</si>
  <si>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</si>
  <si>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</si>
  <si>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</si>
  <si>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</si>
  <si>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</si>
  <si>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</si>
  <si>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</si>
  <si>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</si>
  <si>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</si>
  <si>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</si>
  <si>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</si>
  <si>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</si>
  <si>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</si>
  <si>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</si>
  <si>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</si>
  <si>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</si>
  <si>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</si>
  <si>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</si>
  <si>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</si>
  <si>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</si>
  <si>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</si>
  <si>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</si>
  <si>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</si>
  <si>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</si>
  <si>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</si>
  <si>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</si>
  <si>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</si>
  <si>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</si>
  <si>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</si>
  <si>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</si>
  <si>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</si>
  <si>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</si>
  <si>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</si>
  <si>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</si>
  <si>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</si>
  <si>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</si>
  <si>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</si>
  <si>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</si>
  <si>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</si>
  <si>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</si>
  <si>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</si>
  <si>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</si>
  <si>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</si>
  <si>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</si>
  <si>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</si>
  <si>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</si>
  <si>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</si>
  <si>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</si>
  <si>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</si>
  <si>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</si>
  <si>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</si>
  <si>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</si>
  <si>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</si>
  <si>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</si>
  <si>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</si>
  <si>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</si>
  <si>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</si>
  <si>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</si>
  <si>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</si>
  <si>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</si>
  <si>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</si>
  <si>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</si>
  <si>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</si>
  <si>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</si>
  <si>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</si>
  <si>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</si>
  <si>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</si>
  <si>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</si>
  <si>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</si>
  <si>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</si>
  <si>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</si>
  <si>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</si>
  <si>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</si>
  <si>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</si>
  <si>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</si>
  <si>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</si>
  <si>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</si>
  <si>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</si>
  <si>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</si>
  <si>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</si>
  <si>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</si>
  <si>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</si>
  <si>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</si>
  <si>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</si>
  <si>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</si>
  <si>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</si>
  <si>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</si>
  <si>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</si>
  <si>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</si>
  <si>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</si>
  <si>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</si>
  <si>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</si>
  <si>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</si>
  <si>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</si>
  <si>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</si>
  <si>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</si>
  <si>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</si>
  <si>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</si>
  <si>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</si>
  <si>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</si>
  <si>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</si>
  <si>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</si>
  <si>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</si>
  <si>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</si>
  <si>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INSTITUTON COLOLMBIANO DE BIENESTAR FAMILIAR</t>
  </si>
  <si>
    <t>23/2011/200</t>
  </si>
  <si>
    <t>23/2011/208</t>
  </si>
  <si>
    <t>23003852014</t>
  </si>
  <si>
    <t>BRINDAR ATENCION A LA PRIMERA INFANCIA, NIÑOS Y NIÑAS MENORES DE 5 AÑOS, DE FAMILIAR CON VULNERABILIDAD ECONOMICA, SOCIAL, CULTURAL, NUTRICIONAL Y PSICOAFECTIVA A TRAVES DE LOS HOGARES COMUNITARIOS DE BIENESTAR MODALIDADES: 0-5 AÑOS, EN LAS SIGUIENTES FORMA DE ATENCION, FAMILARES, MULTIPLES, GRUPALES Y EN AL MODALIDAD FAM, APOYAR A LAS FAMILIAR EN DESARROLLO CON MUJERES GESTANTES, MADRES LACTANTES, Y NIÑOS Y NIÑAS MENORES DE 2 AÑOS QUE SE ENCUENTREN EN VULNERABILIDAD</t>
  </si>
  <si>
    <t xml:space="preserve">BRINDAR ATENCION INTEGRAL A LOS NIÑOS Y NIÑAS ENTRE LOS 6 MESES Y MENORES DE 5 AÑOS DE EDAD, CON VULNERABILIDAD ECONOMICA Y SOCIAL, PRIORITARIAMENTE A QUIENES POR RAZONES DE TRABAJO SUS PADRES O ADULTOS  RESPONSABLES DE SU CUIDADO PERMANECEN SOLO TEMPORALMENTE Y A LOS HIJOS DE FAMILIAR EN SITUACION DE DESPLAZAMIENTO </t>
  </si>
  <si>
    <t xml:space="preserve">ATENDER A NIÑOS Y NIÑAS MENORES DE 5 AÑOS, O HASTA SU INGRESO AL GRADO DE TRANSICION, EN LOS SERVICIOS DE EDUCACION INICIAL Y CUIDADO CON EL FIN DE PROMOVER EL DESARROLLO INTEGRAL DE LA PRIMERA INFANCIA CON CALIDAD, DE CONFORMIDAD CON LOS LINEAMIENTOS, LAS DIRECTRICES Y PARAMETROS ESTABLECIDOS POR EL ICBF. </t>
  </si>
  <si>
    <t>NO</t>
  </si>
  <si>
    <t>BERTA PAULA RIVERA QUIROZ</t>
  </si>
  <si>
    <t>BERTA TULIA RIVERO QUIROZ</t>
  </si>
  <si>
    <t>CALLE 14 #3B-34 BARRIO NUEVA GRANADA SAHAGUN-CORDOBA</t>
  </si>
  <si>
    <t>FRUTOZ@HOTMAIL.COM</t>
  </si>
  <si>
    <t>2021-23-10000826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</si>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</sst>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M21" sqref="M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2688</v>
      </c>
      <c r="D15" s="35"/>
      <c r="E15" s="35"/>
      <c r="F15" s="5"/>
      <c r="G15" s="32" t="s">
        <v>1168</v>
      </c>
      <c r="H15" s="103" t="s">
        <v>220</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900113724</v>
      </c>
      <c r="C20" s="5"/>
      <c r="D20" s="73"/>
      <c r="E20" s="5"/>
      <c r="F20" s="5"/>
      <c r="G20" s="5"/>
      <c r="H20" s="186"/>
      <c r="I20" s="149" t="s">
        <v>220</v>
      </c>
      <c r="J20" s="150" t="s">
        <v>514</v>
      </c>
      <c r="K20" s="151">
        <v>2610306260</v>
      </c>
      <c r="L20" s="152"/>
      <c r="M20" s="152">
        <v>44561</v>
      </c>
      <c r="N20" s="135">
        <f>+(M20-L20)/30</f>
        <v>1485.3666666666666</v>
      </c>
      <c r="O20" s="138"/>
      <c r="U20" s="134"/>
      <c r="V20" s="105">
        <f ca="1">NOW()</f>
        <v>44193.91841539352</v>
      </c>
      <c r="W20" s="105">
        <f ca="1">NOW()</f>
        <v>44193.91841539352</v>
      </c>
    </row>
    <row r="21" spans="1:23" ht="30" customHeight="1" outlineLevel="1" x14ac:dyDescent="0.25">
      <c r="A21" s="9"/>
      <c r="B21" s="71"/>
      <c r="C21" s="5"/>
      <c r="D21" s="5"/>
      <c r="E21" s="5"/>
      <c r="F21" s="5"/>
      <c r="G21" s="5"/>
      <c r="H21" s="70"/>
      <c r="I21" s="149" t="s">
        <v>220</v>
      </c>
      <c r="J21" s="150" t="s">
        <v>491</v>
      </c>
      <c r="K21" s="151"/>
      <c r="L21" s="152"/>
      <c r="M21" s="152"/>
      <c r="N21" s="135">
        <f t="shared" ref="N21:N35" si="0">+(M21-L21)/30</f>
        <v>0</v>
      </c>
      <c r="O21" s="139"/>
    </row>
    <row r="22" spans="1:23" ht="30" customHeight="1" outlineLevel="1" x14ac:dyDescent="0.25">
      <c r="A22" s="9"/>
      <c r="B22" s="71"/>
      <c r="C22" s="5"/>
      <c r="D22" s="5"/>
      <c r="E22" s="5"/>
      <c r="F22" s="5"/>
      <c r="G22" s="5"/>
      <c r="H22" s="70"/>
      <c r="I22" s="149" t="s">
        <v>220</v>
      </c>
      <c r="J22" s="150" t="s">
        <v>508</v>
      </c>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REGIONAL UNIDOS POR UN TERRITORIO CON OPORTUNIDAD, PROGRESO SOCIAL Y PAZ</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2689</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40574</v>
      </c>
      <c r="F48" s="145">
        <v>40908</v>
      </c>
      <c r="G48" s="160">
        <f>IF(AND(E48&lt;&gt;"",F48&lt;&gt;""),((F48-E48)/30),"")</f>
        <v>11.133333333333333</v>
      </c>
      <c r="H48" s="114" t="s">
        <v>2680</v>
      </c>
      <c r="I48" s="113" t="s">
        <v>220</v>
      </c>
      <c r="J48" s="113" t="s">
        <v>514</v>
      </c>
      <c r="K48" s="116">
        <v>30919686</v>
      </c>
      <c r="L48" s="115" t="s">
        <v>1148</v>
      </c>
      <c r="M48" s="117">
        <f>+IF(L48="No",1,IF(L48="Si","Ingrese %",""))</f>
        <v>1</v>
      </c>
      <c r="N48" s="115" t="s">
        <v>27</v>
      </c>
      <c r="O48" s="115" t="s">
        <v>1148</v>
      </c>
      <c r="P48" s="78"/>
    </row>
    <row r="49" spans="1:16" s="6" customFormat="1" ht="24.75" customHeight="1" x14ac:dyDescent="0.25">
      <c r="A49" s="143">
        <v>2</v>
      </c>
      <c r="B49" s="111" t="s">
        <v>2676</v>
      </c>
      <c r="C49" s="112" t="s">
        <v>31</v>
      </c>
      <c r="D49" s="110" t="s">
        <v>2678</v>
      </c>
      <c r="E49" s="145">
        <v>40574</v>
      </c>
      <c r="F49" s="145">
        <v>40909</v>
      </c>
      <c r="G49" s="160">
        <f t="shared" ref="G49:G50" si="2">IF(AND(E49&lt;&gt;"",F49&lt;&gt;""),((F49-E49)/30),"")</f>
        <v>11.166666666666666</v>
      </c>
      <c r="H49" s="114" t="s">
        <v>2681</v>
      </c>
      <c r="I49" s="113" t="s">
        <v>220</v>
      </c>
      <c r="J49" s="113" t="s">
        <v>508</v>
      </c>
      <c r="K49" s="116">
        <v>106194252</v>
      </c>
      <c r="L49" s="115" t="s">
        <v>1148</v>
      </c>
      <c r="M49" s="117">
        <f t="shared" ref="M49" si="3">+IF(L49="No",1,IF(L49="Si","Ingrese %",""))</f>
        <v>1</v>
      </c>
      <c r="N49" s="115" t="s">
        <v>27</v>
      </c>
      <c r="O49" s="115" t="s">
        <v>1148</v>
      </c>
      <c r="P49" s="78"/>
    </row>
    <row r="50" spans="1:16" s="6" customFormat="1" ht="24.75" customHeight="1" x14ac:dyDescent="0.25">
      <c r="A50" s="143">
        <v>3</v>
      </c>
      <c r="B50" s="111" t="s">
        <v>2676</v>
      </c>
      <c r="C50" s="112" t="s">
        <v>31</v>
      </c>
      <c r="D50" s="110" t="s">
        <v>2679</v>
      </c>
      <c r="E50" s="145">
        <v>42005</v>
      </c>
      <c r="F50" s="145">
        <v>42369</v>
      </c>
      <c r="G50" s="160">
        <f t="shared" si="2"/>
        <v>12.133333333333333</v>
      </c>
      <c r="H50" s="119" t="s">
        <v>2682</v>
      </c>
      <c r="I50" s="113" t="s">
        <v>220</v>
      </c>
      <c r="J50" s="113" t="s">
        <v>508</v>
      </c>
      <c r="K50" s="116">
        <v>1576002182</v>
      </c>
      <c r="L50" s="115" t="s">
        <v>1148</v>
      </c>
      <c r="M50" s="117">
        <v>1</v>
      </c>
      <c r="N50" s="115" t="s">
        <v>27</v>
      </c>
      <c r="O50" s="115" t="s">
        <v>2683</v>
      </c>
      <c r="P50" s="78"/>
    </row>
    <row r="51" spans="1:16" s="6" customFormat="1" ht="24.75" customHeight="1" outlineLevel="1" x14ac:dyDescent="0.25">
      <c r="A51" s="143">
        <v>4</v>
      </c>
      <c r="B51" s="111"/>
      <c r="C51" s="112"/>
      <c r="D51" s="110"/>
      <c r="E51" s="145"/>
      <c r="F51" s="145"/>
      <c r="G51" s="160" t="str">
        <f t="shared" ref="G51:G107" si="4">IF(AND(E51&lt;&gt;"",F51&lt;&gt;""),((F51-E51)/30),"")</f>
        <v/>
      </c>
      <c r="H51" s="114"/>
      <c r="I51" s="113"/>
      <c r="J51" s="113"/>
      <c r="K51" s="116"/>
      <c r="L51" s="115"/>
      <c r="M51" s="117"/>
      <c r="N51" s="115"/>
      <c r="O51" s="115"/>
      <c r="P51" s="78"/>
    </row>
    <row r="52" spans="1:16" s="7" customFormat="1" ht="24.75" customHeight="1" outlineLevel="1" x14ac:dyDescent="0.25">
      <c r="A52" s="144">
        <v>5</v>
      </c>
      <c r="B52" s="111"/>
      <c r="C52" s="112"/>
      <c r="D52" s="110"/>
      <c r="E52" s="145"/>
      <c r="F52" s="145"/>
      <c r="G52" s="160" t="str">
        <f t="shared" si="4"/>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4"/>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4"/>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4"/>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4"/>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4"/>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4"/>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4"/>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4"/>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4"/>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4"/>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4"/>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4"/>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4"/>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4"/>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4"/>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4"/>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4"/>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4"/>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4"/>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4"/>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4"/>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4"/>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4"/>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4"/>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4"/>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4"/>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4"/>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4"/>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4"/>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4"/>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4"/>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4"/>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4"/>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4"/>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4"/>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4"/>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4"/>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4"/>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4"/>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4"/>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4"/>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4"/>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4"/>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4"/>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4"/>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4"/>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4"/>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4"/>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4"/>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4"/>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4"/>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4"/>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4"/>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4"/>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5">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5"/>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6">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6"/>
        <v/>
      </c>
      <c r="H118" s="64"/>
      <c r="I118" s="63"/>
      <c r="J118" s="63"/>
      <c r="K118" s="68"/>
      <c r="L118" s="100" t="str">
        <f>+IF(AND(K118&gt;0,O118="Ejecución"),(K118/877802)*Tabla28[[#This Row],[% participación]],IF(AND(K118&gt;0,O118&lt;&gt;"Ejecución"),"-",""))</f>
        <v/>
      </c>
      <c r="M118" s="65"/>
      <c r="N118" s="173" t="str">
        <f t="shared" ref="N118:N160" si="7">+IF(M118="No",1,IF(M118="Si","Ingrese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6"/>
        <v/>
      </c>
      <c r="H119" s="64"/>
      <c r="I119" s="63"/>
      <c r="J119" s="63"/>
      <c r="K119" s="68"/>
      <c r="L119" s="100" t="str">
        <f>+IF(AND(K119&gt;0,O119="Ejecución"),(K119/877802)*Tabla28[[#This Row],[% participación]],IF(AND(K119&gt;0,O119&lt;&gt;"Ejecución"),"-",""))</f>
        <v/>
      </c>
      <c r="M119" s="65"/>
      <c r="N119" s="173" t="str">
        <f t="shared" si="7"/>
        <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7"/>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7"/>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7"/>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7"/>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7"/>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7"/>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7"/>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7"/>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7"/>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7"/>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7"/>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7"/>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7"/>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7"/>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7"/>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7"/>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7"/>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7"/>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7"/>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7"/>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7"/>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7"/>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7"/>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7"/>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7"/>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7"/>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7"/>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7"/>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7"/>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7"/>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7"/>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7"/>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7"/>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7"/>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7"/>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7"/>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7"/>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7"/>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7"/>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7"/>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8">IF(AND(E160&lt;&gt;"",F160&lt;&gt;""),((F160-E160)/30),"")</f>
        <v/>
      </c>
      <c r="H160" s="64"/>
      <c r="I160" s="63"/>
      <c r="J160" s="63"/>
      <c r="K160" s="68"/>
      <c r="L160" s="100" t="str">
        <f>+IF(AND(K160&gt;0,O160="Ejecución"),(K160/877802)*Tabla28[[#This Row],[% participación]],IF(AND(K160&gt;0,O160&lt;&gt;"Ejecución"),"-",""))</f>
        <v/>
      </c>
      <c r="M160" s="65"/>
      <c r="N160" s="173" t="str">
        <f t="shared" si="7"/>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78309187.799999997</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41991</v>
      </c>
      <c r="D193" s="5"/>
      <c r="E193" s="126">
        <v>3708</v>
      </c>
      <c r="F193" s="5"/>
      <c r="G193" s="5"/>
      <c r="H193" s="147" t="s">
        <v>2684</v>
      </c>
      <c r="J193" s="5"/>
      <c r="K193" s="127">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2686</v>
      </c>
      <c r="L211" s="21"/>
      <c r="M211" s="21"/>
      <c r="N211" s="21"/>
      <c r="O211" s="8"/>
    </row>
    <row r="212" spans="1:15" x14ac:dyDescent="0.25">
      <c r="A212" s="9"/>
      <c r="B212" s="27" t="s">
        <v>2619</v>
      </c>
      <c r="C212" s="147" t="s">
        <v>2685</v>
      </c>
      <c r="D212" s="21"/>
      <c r="G212" s="27" t="s">
        <v>2621</v>
      </c>
      <c r="H212" s="148">
        <v>3226552213</v>
      </c>
      <c r="J212" s="27" t="s">
        <v>2623</v>
      </c>
      <c r="K212" s="147"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 ds:uri="a65d333d-5b59-4810-bc94-b80d9325abbc"/>
    <ds:schemaRef ds:uri="http://www.w3.org/XML/1998/namespace"/>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MAYITO ZAPA</cp:lastModifiedBy>
  <cp:lastPrinted>2020-12-29T03:06:21Z</cp:lastPrinted>
  <dcterms:created xsi:type="dcterms:W3CDTF">2020-10-14T21:57:42Z</dcterms:created>
  <dcterms:modified xsi:type="dcterms:W3CDTF">2020-12-29T03:07:17Z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