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ES 2021- CORDOBA\CÓRDOBA\INVITACIONES SELECCIONADAS\FRUTOZ\INVITACION # 82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9" i="12" l="1"/>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<sst xmlns="http://schemas.openxmlformats.org/spreadsheetml/2006/main" count="3051" uniqueCount="2690">
  <si>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</si>
  <si>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</si>
  <si>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</si>
  <si>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</si>
  <si>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</si>
  <si>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</si>
  <si>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</si>
  <si>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</si>
  <si>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</si>
  <si>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</si>
  <si>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</si>
  <si>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</si>
  <si>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</si>
  <si>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</si>
  <si>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</si>
  <si>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</si>
  <si>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</si>
  <si>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</si>
  <si>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</si>
  <si>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</si>
  <si>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</si>
  <si>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</si>
  <si>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</si>
  <si>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</si>
  <si>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</si>
  <si>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</si>
  <si>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</si>
  <si>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</si>
  <si>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</si>
  <si>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</si>
  <si>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</si>
  <si>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</si>
  <si>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</si>
  <si>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</si>
  <si>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</si>
  <si>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</si>
  <si>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</si>
  <si>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</si>
  <si>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</si>
  <si>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</si>
  <si>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</si>
  <si>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</si>
  <si>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</si>
  <si>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</si>
  <si>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</si>
  <si>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</si>
  <si>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</si>
  <si>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</si>
  <si>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</si>
  <si>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</si>
  <si>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</si>
  <si>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</si>
  <si>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</si>
  <si>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</si>
  <si>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</si>
  <si>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</si>
  <si>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</si>
  <si>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</si>
  <si>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</si>
  <si>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</si>
  <si>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</si>
  <si>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</si>
  <si>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</si>
  <si>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</si>
  <si>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</si>
  <si>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</si>
  <si>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</si>
  <si>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</si>
  <si>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</si>
  <si>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</si>
  <si>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</si>
  <si>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</si>
  <si>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</si>
  <si>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</si>
  <si>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</si>
  <si>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</si>
  <si>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</si>
  <si>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</si>
  <si>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</si>
  <si>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</si>
  <si>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</si>
  <si>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</si>
  <si>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</si>
  <si>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</si>
  <si>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</si>
  <si>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</si>
  <si>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</si>
  <si>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</si>
  <si>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</si>
  <si>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</si>
  <si>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</si>
  <si>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</si>
  <si>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</si>
  <si>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</si>
  <si>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</si>
  <si>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</si>
  <si>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</si>
  <si>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</si>
  <si>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</si>
  <si>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</si>
  <si>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</si>
  <si>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</si>
  <si>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</si>
  <si>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</si>
  <si>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</si>
  <si>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</si>
  <si>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</si>
  <si>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</si>
  <si>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</si>
  <si>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</si>
  <si>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</si>
  <si>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</si>
  <si>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</si>
  <si>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</si>
  <si>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</si>
  <si>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</si>
  <si>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</si>
  <si>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</si>
  <si>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</si>
  <si>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</si>
  <si>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</si>
  <si>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</si>
  <si>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</si>
  <si>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</si>
  <si>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</si>
  <si>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</si>
  <si>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</si>
  <si>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</si>
  <si>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</si>
  <si>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</si>
  <si>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</si>
  <si>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</si>
  <si>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</si>
  <si>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</si>
  <si>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</si>
  <si>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</si>
  <si>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</si>
  <si>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</si>
  <si>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</si>
  <si>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</si>
  <si>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</si>
  <si>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</si>
  <si>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</si>
  <si>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</si>
  <si>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</si>
  <si>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</si>
  <si>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</si>
  <si>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</si>
  <si>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</si>
  <si>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</si>
  <si>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</si>
  <si>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</si>
  <si>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</si>
  <si>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</si>
  <si>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</si>
  <si>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</si>
  <si>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</si>
  <si>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</si>
  <si>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</si>
  <si>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</si>
  <si>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</si>
  <si>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</si>
  <si>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</si>
  <si>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</si>
  <si>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</si>
  <si>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</si>
  <si>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</si>
  <si>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</si>
  <si>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</si>
  <si>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</si>
  <si>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</si>
  <si>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</si>
  <si>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</si>
  <si>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</si>
  <si>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</si>
  <si>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</si>
  <si>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</si>
  <si>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</si>
  <si>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</si>
  <si>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</si>
  <si>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</si>
  <si>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</si>
  <si>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</si>
  <si>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</si>
  <si>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</si>
  <si>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</si>
  <si>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</si>
  <si>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</si>
  <si>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</si>
  <si>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</si>
  <si>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</si>
  <si>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</si>
  <si>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</si>
  <si>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</si>
  <si>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</si>
  <si>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</si>
  <si>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</si>
  <si>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</si>
  <si>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</si>
  <si>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</si>
  <si>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</si>
  <si>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</si>
  <si>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</si>
  <si>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</si>
  <si>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</si>
  <si>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</si>
  <si>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</si>
  <si>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</si>
  <si>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</si>
  <si>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</si>
  <si>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</si>
  <si>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</si>
  <si>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</si>
  <si>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</si>
  <si>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</si>
  <si>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</si>
  <si>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</si>
  <si>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</si>
  <si>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</si>
  <si>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</si>
  <si>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</si>
  <si>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</si>
  <si>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</si>
  <si>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</si>
  <si>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</si>
  <si>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</si>
  <si>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</si>
  <si>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</si>
  <si>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</si>
  <si>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</si>
  <si>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</si>
  <si>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</si>
  <si>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</si>
  <si>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</si>
  <si>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</si>
  <si>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</si>
  <si>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</si>
  <si>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</si>
  <si>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</si>
  <si>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</si>
  <si>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</si>
  <si>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</si>
  <si>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</si>
  <si>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</si>
  <si>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</si>
  <si>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</si>
  <si>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</si>
  <si>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</si>
  <si>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</si>
  <si>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</si>
  <si>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</si>
  <si>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</si>
  <si>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</si>
  <si>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</si>
  <si>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</si>
  <si>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</si>
  <si>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</si>
  <si>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</si>
  <si>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</si>
  <si>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</si>
  <si>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</si>
  <si>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</si>
  <si>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</si>
  <si>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</si>
  <si>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</si>
  <si>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</si>
  <si>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</si>
  <si>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</si>
  <si>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</si>
  <si>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</si>
  <si>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</si>
  <si>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</si>
  <si>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</si>
  <si>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</si>
  <si>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</si>
  <si>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</si>
  <si>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</si>
  <si>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</si>
  <si>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</si>
  <si>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</si>
  <si>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</si>
  <si>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</si>
  <si>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</si>
  <si>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</si>
  <si>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</si>
  <si>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</si>
  <si>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</si>
  <si>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</si>
  <si>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</si>
  <si>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</si>
  <si>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</si>
  <si>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</si>
  <si>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</si>
  <si>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</si>
  <si>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</si>
  <si>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</si>
  <si>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</si>
  <si>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</si>
  <si>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</si>
  <si>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</si>
  <si>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</si>
  <si>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</si>
  <si>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</si>
  <si>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</si>
  <si>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</si>
  <si>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</si>
  <si>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</si>
  <si>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</si>
  <si>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</si>
  <si>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</si>
  <si>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</si>
  <si>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</si>
  <si>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</si>
  <si>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</si>
  <si>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</si>
  <si>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</si>
  <si>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</si>
  <si>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</si>
  <si>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</si>
  <si>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</si>
  <si>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</si>
  <si>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</si>
  <si>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</si>
  <si>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</si>
  <si>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</si>
  <si>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</si>
  <si>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</si>
  <si>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</si>
  <si>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</si>
  <si>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</si>
  <si>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</si>
  <si>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</si>
  <si>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</si>
  <si>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</si>
  <si>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</si>
  <si>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</si>
  <si>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</si>
  <si>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</si>
  <si>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</si>
  <si>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</si>
  <si>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</si>
  <si>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</si>
  <si>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</si>
  <si>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</si>
  <si>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</si>
  <si>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</si>
  <si>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</si>
  <si>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</si>
  <si>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</si>
  <si>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</si>
  <si>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</si>
  <si>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</si>
  <si>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</si>
  <si>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</si>
  <si>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</si>
  <si>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</si>
  <si>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</si>
  <si>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</si>
  <si>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</si>
  <si>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</si>
  <si>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</si>
  <si>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</si>
  <si>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</si>
  <si>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</si>
  <si>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</si>
  <si>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</si>
  <si>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</si>
  <si>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</si>
  <si>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</si>
  <si>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</si>
  <si>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</si>
  <si>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</si>
  <si>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</si>
  <si>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</si>
  <si>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</si>
  <si>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</si>
  <si>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</si>
  <si>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</si>
  <si>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</si>
  <si>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</si>
  <si>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</si>
  <si>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</si>
  <si>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</si>
  <si>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</si>
  <si>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</si>
  <si>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</si>
  <si>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</si>
  <si>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</si>
  <si>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</si>
  <si>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</si>
  <si>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</si>
  <si>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</si>
  <si>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</si>
  <si>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</si>
  <si>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</si>
  <si>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</si>
  <si>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</si>
  <si>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</si>
  <si>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</si>
  <si>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</si>
  <si>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</si>
  <si>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</si>
  <si>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</si>
  <si>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</si>
  <si>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</si>
  <si>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</si>
  <si>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</si>
  <si>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</si>
  <si>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</si>
  <si>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</si>
  <si>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</si>
  <si>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</si>
  <si>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</si>
  <si>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</si>
  <si>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</si>
  <si>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</si>
  <si>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</si>
  <si>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</si>
  <si>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</si>
  <si>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</si>
  <si>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</si>
  <si>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</si>
  <si>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</si>
  <si>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</si>
  <si>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</si>
  <si>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</si>
  <si>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</si>
  <si>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</si>
  <si>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</si>
  <si>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</si>
  <si>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</si>
  <si>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</si>
  <si>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</si>
  <si>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</si>
  <si>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</si>
  <si>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</si>
  <si>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</si>
  <si>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</si>
  <si>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</si>
  <si>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</si>
  <si>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</si>
  <si>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</si>
  <si>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</si>
  <si>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</si>
  <si>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</si>
  <si>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</si>
  <si>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</si>
  <si>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</si>
  <si>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</si>
  <si>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</si>
  <si>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</si>
  <si>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</si>
  <si>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</si>
  <si>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</si>
  <si>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</si>
  <si>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</si>
  <si>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</si>
  <si>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</si>
  <si>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</si>
  <si>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</si>
  <si>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</si>
  <si>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</si>
  <si>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</si>
  <si>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</si>
  <si>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</si>
  <si>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</si>
  <si>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</si>
  <si>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</si>
  <si>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</si>
  <si>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</si>
  <si>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</si>
  <si>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</si>
  <si>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</si>
  <si>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</si>
  <si>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</si>
  <si>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</si>
  <si>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</si>
  <si>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</si>
  <si>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</si>
  <si>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</si>
  <si>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</si>
  <si>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</si>
  <si>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</si>
  <si>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</si>
  <si>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</si>
  <si>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</si>
  <si>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</si>
  <si>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</si>
  <si>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</si>
  <si>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</si>
  <si>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</si>
  <si>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</si>
  <si>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</si>
  <si>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</si>
  <si>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</si>
  <si>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</si>
  <si>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</si>
  <si>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</si>
  <si>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</si>
  <si>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</si>
  <si>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</si>
  <si>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</si>
  <si>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</si>
  <si>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</si>
  <si>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</si>
  <si>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</si>
  <si>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</si>
  <si>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</si>
  <si>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</si>
  <si>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</si>
  <si>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</si>
  <si>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</si>
  <si>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</si>
  <si>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</si>
  <si>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</si>
  <si>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</si>
  <si>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</si>
  <si>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</si>
  <si>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</si>
  <si>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</si>
  <si>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</si>
  <si>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</si>
  <si>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</si>
  <si>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</si>
  <si>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</si>
  <si>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</si>
  <si>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</si>
  <si>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</si>
  <si>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</si>
  <si>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</si>
  <si>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</si>
  <si>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</si>
  <si>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</si>
  <si>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</si>
  <si>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</si>
  <si>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</si>
  <si>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</si>
  <si>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</si>
  <si>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</si>
  <si>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</si>
  <si>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</si>
  <si>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</si>
  <si>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</si>
  <si>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</si>
  <si>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</si>
  <si>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</si>
  <si>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</si>
  <si>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</si>
  <si>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</si>
  <si>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</si>
  <si>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</si>
  <si>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</si>
  <si>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</si>
  <si>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</si>
  <si>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</si>
  <si>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</si>
  <si>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</si>
  <si>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</si>
  <si>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</si>
  <si>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</si>
  <si>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</si>
  <si>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</si>
  <si>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</si>
  <si>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</si>
  <si>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</si>
  <si>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</si>
  <si>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</si>
  <si>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</si>
  <si>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</si>
  <si>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</si>
  <si>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</si>
  <si>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</si>
  <si>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</si>
  <si>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</si>
  <si>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</si>
  <si>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</si>
  <si>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</si>
  <si>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</si>
  <si>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</si>
  <si>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</si>
  <si>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</si>
  <si>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</si>
  <si>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</si>
  <si>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</si>
  <si>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</si>
  <si>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</si>
  <si>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</si>
  <si>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</si>
  <si>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</si>
  <si>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</si>
  <si>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</si>
  <si>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</si>
  <si>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</si>
  <si>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</si>
  <si>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</si>
  <si>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</si>
  <si>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</si>
  <si>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</si>
  <si>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</si>
  <si>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</si>
  <si>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</si>
  <si>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</si>
  <si>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</si>
  <si>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</si>
  <si>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</si>
  <si>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</si>
  <si>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</si>
  <si>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</si>
  <si>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</si>
  <si>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</si>
  <si>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</si>
  <si>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</si>
  <si>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</si>
  <si>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</si>
  <si>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</si>
  <si>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</si>
  <si>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</si>
  <si>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</si>
  <si>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</si>
  <si>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</si>
  <si>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</si>
  <si>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</si>
  <si>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</si>
  <si>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</si>
  <si>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</si>
  <si>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</si>
  <si>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</si>
  <si>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</si>
  <si>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</si>
  <si>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</si>
  <si>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</si>
  <si>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</si>
  <si>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</si>
  <si>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</si>
  <si>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</si>
  <si>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</si>
  <si>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</si>
  <si>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</si>
  <si>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</si>
  <si>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</si>
  <si>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</si>
  <si>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</si>
  <si>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</si>
  <si>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</si>
  <si>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</si>
  <si>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</si>
  <si>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</si>
  <si>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</si>
  <si>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</si>
  <si>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</si>
  <si>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</si>
  <si>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</si>
  <si>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</si>
  <si>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</si>
  <si>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</si>
  <si>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</si>
  <si>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</si>
  <si>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</si>
  <si>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</si>
  <si>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</si>
  <si>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</si>
  <si>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</si>
  <si>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</si>
  <si>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</si>
  <si>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</si>
  <si>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</si>
  <si>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</si>
  <si>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</si>
  <si>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</si>
  <si>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</si>
  <si>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</si>
  <si>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</si>
  <si>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</si>
  <si>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</si>
  <si>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</si>
  <si>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</si>
  <si>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</si>
  <si>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</si>
  <si>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</si>
  <si>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</si>
  <si>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</si>
  <si>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</si>
  <si>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</si>
  <si>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</si>
  <si>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</si>
  <si>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</si>
  <si>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</si>
  <si>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</si>
  <si>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</si>
  <si>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</si>
  <si>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</si>
  <si>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</si>
  <si>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</si>
  <si>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</si>
  <si>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</si>
  <si>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</si>
  <si>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</si>
  <si>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</si>
  <si>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</si>
  <si>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</si>
  <si>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</si>
  <si>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</si>
  <si>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</si>
  <si>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</si>
  <si>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</si>
  <si>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</si>
  <si>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</si>
  <si>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</si>
  <si>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</si>
  <si>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</si>
  <si>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</si>
  <si>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</si>
  <si>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</si>
  <si>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</si>
  <si>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</si>
  <si>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</si>
  <si>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</si>
  <si>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</si>
  <si>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</si>
  <si>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</si>
  <si>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</si>
  <si>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</si>
  <si>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</si>
  <si>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</si>
  <si>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</si>
  <si>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</si>
  <si>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</si>
  <si>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</si>
  <si>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</si>
  <si>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</si>
  <si>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</si>
  <si>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</si>
  <si>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</si>
  <si>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</si>
  <si>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</si>
  <si>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</si>
  <si>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</si>
  <si>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</si>
  <si>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</si>
  <si>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</si>
  <si>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</si>
  <si>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</si>
  <si>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</si>
  <si>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</si>
  <si>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</si>
  <si>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</si>
  <si>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</si>
  <si>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</si>
  <si>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</si>
  <si>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</si>
  <si>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</si>
  <si>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</si>
  <si>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</si>
  <si>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</si>
  <si>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</si>
  <si>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</si>
  <si>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</si>
  <si>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</si>
  <si>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</si>
  <si>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</si>
  <si>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</si>
  <si>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</si>
  <si>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</si>
  <si>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</si>
  <si>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</si>
  <si>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</si>
  <si>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</si>
  <si>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</si>
  <si>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</si>
  <si>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</si>
  <si>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</si>
  <si>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</si>
  <si>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</si>
  <si>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</si>
  <si>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</si>
  <si>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</si>
  <si>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</si>
  <si>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</si>
  <si>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</si>
  <si>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</si>
  <si>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</si>
  <si>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</si>
  <si>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</si>
  <si>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</si>
  <si>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</si>
  <si>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</si>
  <si>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</si>
  <si>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</si>
  <si>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</si>
  <si>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</si>
  <si>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</si>
  <si>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</si>
  <si>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</si>
  <si>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</si>
  <si>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</si>
  <si>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</si>
  <si>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</si>
  <si>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</si>
  <si>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</si>
  <si>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</si>
  <si>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</si>
  <si>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</si>
  <si>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</si>
  <si>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</si>
  <si>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</si>
  <si>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</si>
  <si>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</si>
  <si>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</si>
  <si>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</si>
  <si>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</si>
  <si>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</si>
  <si>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</si>
  <si>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</si>
  <si>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</si>
  <si>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</si>
  <si>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</si>
  <si>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</si>
  <si>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</si>
  <si>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</si>
  <si>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</si>
  <si>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</si>
  <si>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</si>
  <si>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</si>
  <si>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</si>
  <si>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</si>
  <si>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</si>
  <si>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</si>
  <si>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</si>
  <si>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</si>
  <si>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</si>
  <si>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</si>
  <si>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</si>
  <si>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</si>
  <si>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</si>
  <si>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</si>
  <si>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</si>
  <si>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</si>
  <si>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</si>
  <si>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</si>
  <si>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</si>
  <si>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</si>
  <si>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</si>
  <si>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</si>
  <si>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</si>
  <si>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</si>
  <si>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</si>
  <si>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</si>
  <si>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</si>
  <si>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</si>
  <si>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</si>
  <si>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</si>
  <si>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</si>
  <si>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</si>
  <si>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</si>
  <si>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</si>
  <si>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</si>
  <si>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</si>
  <si>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</si>
  <si>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</si>
  <si>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</si>
  <si>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</si>
  <si>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</si>
  <si>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</si>
  <si>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</si>
  <si>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</si>
  <si>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</si>
  <si>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</si>
  <si>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</si>
  <si>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</si>
  <si>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</si>
  <si>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</si>
  <si>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</si>
  <si>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</si>
  <si>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</si>
  <si>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</si>
  <si>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</si>
  <si>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</si>
  <si>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</si>
  <si>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</si>
  <si>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</si>
  <si>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</si>
  <si>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</si>
  <si>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</si>
  <si>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</si>
  <si>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</si>
  <si>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</si>
  <si>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</si>
  <si>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</si>
  <si>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</si>
  <si>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</si>
  <si>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</si>
  <si>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</si>
  <si>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</si>
  <si>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</si>
  <si>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</si>
  <si>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</si>
  <si>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</si>
  <si>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</si>
  <si>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</si>
  <si>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</si>
  <si>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</si>
  <si>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</si>
  <si>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</si>
  <si>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</si>
  <si>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</si>
  <si>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</si>
  <si>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</si>
  <si>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</si>
  <si>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</si>
  <si>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</si>
  <si>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</si>
  <si>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</si>
  <si>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</si>
  <si>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</si>
  <si>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</si>
  <si>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</si>
  <si>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</si>
  <si>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</si>
  <si>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</si>
  <si>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</si>
  <si>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</si>
  <si>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</si>
  <si>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</si>
  <si>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</si>
  <si>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</si>
  <si>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</si>
  <si>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</si>
  <si>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</si>
  <si>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</si>
  <si>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</si>
  <si>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</si>
  <si>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</si>
  <si>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</si>
  <si>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</si>
  <si>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</si>
  <si>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</si>
  <si>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</si>
  <si>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</si>
  <si>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</si>
  <si>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</si>
  <si>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</si>
  <si>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</si>
  <si>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</si>
  <si>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</si>
  <si>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</si>
  <si>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</si>
  <si>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</si>
  <si>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</si>
  <si>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</si>
  <si>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</si>
  <si>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</si>
  <si>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</si>
  <si>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</si>
  <si>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</si>
  <si>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</si>
  <si>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</si>
  <si>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</si>
  <si>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</si>
  <si>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</si>
  <si>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</si>
  <si>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</si>
  <si>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</si>
  <si>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</si>
  <si>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</si>
  <si>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</si>
  <si>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</si>
  <si>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</si>
  <si>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</si>
  <si>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</si>
  <si>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</si>
  <si>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</si>
  <si>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</si>
  <si>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</si>
  <si>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</si>
  <si>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</si>
  <si>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</si>
  <si>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</si>
  <si>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</si>
  <si>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</si>
  <si>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</si>
  <si>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</si>
  <si>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</si>
  <si>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</si>
  <si>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</si>
  <si>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</si>
  <si>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</si>
  <si>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</si>
  <si>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</si>
  <si>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</si>
  <si>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</si>
  <si>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</si>
  <si>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</si>
  <si>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</si>
  <si>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</si>
  <si>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</si>
  <si>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</si>
  <si>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</si>
  <si>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</si>
  <si>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</si>
  <si>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</si>
  <si>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</si>
  <si>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</si>
  <si>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</si>
  <si>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</si>
  <si>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</si>
  <si>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</si>
  <si>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</si>
  <si>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</si>
  <si>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</si>
  <si>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</si>
  <si>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</si>
  <si>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</si>
  <si>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</si>
  <si>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</si>
  <si>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</si>
  <si>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</si>
  <si>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</si>
  <si>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</si>
  <si>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</si>
  <si>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</si>
  <si>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</si>
  <si>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</si>
  <si>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</si>
  <si>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</si>
  <si>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</si>
  <si>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</si>
  <si>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</si>
  <si>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</si>
  <si>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</si>
  <si>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</si>
  <si>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</si>
  <si>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</si>
  <si>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</si>
  <si>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</si>
  <si>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</si>
  <si>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</si>
  <si>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</si>
  <si>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</si>
  <si>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</si>
  <si>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</si>
  <si>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</si>
  <si>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</si>
  <si>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</si>
  <si>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</si>
  <si>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</si>
  <si>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</si>
  <si>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</si>
  <si>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</si>
  <si>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</si>
  <si>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</si>
  <si>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</si>
  <si>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</si>
  <si>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</si>
  <si>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</si>
  <si>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</si>
  <si>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</si>
  <si>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</si>
  <si>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</si>
  <si>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</si>
  <si>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</si>
  <si>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</si>
  <si>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</si>
  <si>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</si>
  <si>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</si>
  <si>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</si>
  <si>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</si>
  <si>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</si>
  <si>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</si>
  <si>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</si>
  <si>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</si>
  <si>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</si>
  <si>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</si>
  <si>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</si>
  <si>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</si>
  <si>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</si>
  <si>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</si>
  <si>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</si>
  <si>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</si>
  <si>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</si>
  <si>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</si>
  <si>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</si>
  <si>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</si>
  <si>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</si>
  <si>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</si>
  <si>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</si>
  <si>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</si>
  <si>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</si>
  <si>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</si>
  <si>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</si>
  <si>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</si>
  <si>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</si>
  <si>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</si>
  <si>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</si>
  <si>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</si>
  <si>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</si>
  <si>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</si>
  <si>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</si>
  <si>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</si>
  <si>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</si>
  <si>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</si>
  <si>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</si>
  <si>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</si>
  <si>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</si>
  <si>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</si>
  <si>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</si>
  <si>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</si>
  <si>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</si>
  <si>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</si>
  <si>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</si>
  <si>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</si>
  <si>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</si>
  <si>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</si>
  <si>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</si>
  <si>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</si>
  <si>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</si>
  <si>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</si>
  <si>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</si>
  <si>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</si>
  <si>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</si>
  <si>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</si>
  <si>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</si>
  <si>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</si>
  <si>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</si>
  <si>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</si>
  <si>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</si>
  <si>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</si>
  <si>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</si>
  <si>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</si>
  <si>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</si>
  <si>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</si>
  <si>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</si>
  <si>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</si>
  <si>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</si>
  <si>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</si>
  <si>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</si>
  <si>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</si>
  <si>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</si>
  <si>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</si>
  <si>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</si>
  <si>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</si>
  <si>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</si>
  <si>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</si>
  <si>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</si>
  <si>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</si>
  <si>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</si>
  <si>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</si>
  <si>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</si>
  <si>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</si>
  <si>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</si>
  <si>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</si>
  <si>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</si>
  <si>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</si>
  <si>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</si>
  <si>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</si>
  <si>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</si>
  <si>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</si>
  <si>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</si>
  <si>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</si>
  <si>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</si>
  <si>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</si>
  <si>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</si>
  <si>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</si>
  <si>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</si>
  <si>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</si>
  <si>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</si>
  <si>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</si>
  <si>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</si>
  <si>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</si>
  <si>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</si>
  <si>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</si>
  <si>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</si>
  <si>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</si>
  <si>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</si>
  <si>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</si>
  <si>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</si>
  <si>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</si>
  <si>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</si>
  <si>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</si>
  <si>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</si>
  <si>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</si>
  <si>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</si>
  <si>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</si>
  <si>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</si>
  <si>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</si>
  <si>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</si>
  <si>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</si>
  <si>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</si>
  <si>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</si>
  <si>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</si>
  <si>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</si>
  <si>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</si>
  <si>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</si>
  <si>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</si>
  <si>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</si>
  <si>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</si>
  <si>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</si>
  <si>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</si>
  <si>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</si>
  <si>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</si>
  <si>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</si>
  <si>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</si>
  <si>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</si>
  <si>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</si>
  <si>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</si>
  <si>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</si>
  <si>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</si>
  <si>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</si>
  <si>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</si>
  <si>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</si>
  <si>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</si>
  <si>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</si>
  <si>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</si>
  <si>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</si>
  <si>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</si>
  <si>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</si>
  <si>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</si>
  <si>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</si>
  <si>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</si>
  <si>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</si>
  <si>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</si>
  <si>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</si>
  <si>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</si>
  <si>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</si>
  <si>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</si>
  <si>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</si>
  <si>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</si>
  <si>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</si>
  <si>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</si>
  <si>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</si>
  <si>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</si>
  <si>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</si>
  <si>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</si>
  <si>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</si>
  <si>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</si>
  <si>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</si>
  <si>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</si>
  <si>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</si>
  <si>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</si>
  <si>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</si>
  <si>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</si>
  <si>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</si>
  <si>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</si>
  <si>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</si>
  <si>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</si>
  <si>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</si>
  <si>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</si>
  <si>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</si>
  <si>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</si>
  <si>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</si>
  <si>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</si>
  <si>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</si>
  <si>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</si>
  <si>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</si>
  <si>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</si>
  <si>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</si>
  <si>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</si>
  <si>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</si>
  <si>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</si>
  <si>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</si>
  <si>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</si>
  <si>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</si>
  <si>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</si>
  <si>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</si>
  <si>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</si>
  <si>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</si>
  <si>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</si>
  <si>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</si>
  <si>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</si>
  <si>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</si>
  <si>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</si>
  <si>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</si>
  <si>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</si>
  <si>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</si>
  <si>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</si>
  <si>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</si>
  <si>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</si>
  <si>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</si>
  <si>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</si>
  <si>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</si>
  <si>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</si>
  <si>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</si>
  <si>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</si>
  <si>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</si>
  <si>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</si>
  <si>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</si>
  <si>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</si>
  <si>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</si>
  <si>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</si>
  <si>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</si>
  <si>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</si>
  <si>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</si>
  <si>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</si>
  <si>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</si>
  <si>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</si>
  <si>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</si>
  <si>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</si>
  <si>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</si>
  <si>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</si>
  <si>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</si>
  <si>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</si>
  <si>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</si>
  <si>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</si>
  <si>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</si>
  <si>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</si>
  <si>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</si>
  <si>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</si>
  <si>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</si>
  <si>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</si>
  <si>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</si>
  <si>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</si>
  <si>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</si>
  <si>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</si>
  <si>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</si>
  <si>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</si>
  <si>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</si>
  <si>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</si>
  <si>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</si>
  <si>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</si>
  <si>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</si>
  <si>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</si>
  <si>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</si>
  <si>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</si>
  <si>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</si>
  <si>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</si>
  <si>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</si>
  <si>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</si>
  <si>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</si>
  <si>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</si>
  <si>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</si>
  <si>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</si>
  <si>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</si>
  <si>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</si>
  <si>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</si>
  <si>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</si>
  <si>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</si>
  <si>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</si>
  <si>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</si>
  <si>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</si>
  <si>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</si>
  <si>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</si>
  <si>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</si>
  <si>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</si>
  <si>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</si>
  <si>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</si>
  <si>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</si>
  <si>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</si>
  <si>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</si>
  <si>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</si>
  <si>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</si>
  <si>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</si>
  <si>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</si>
  <si>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</si>
  <si>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</si>
  <si>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</si>
  <si>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</si>
  <si>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</si>
  <si>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</si>
  <si>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</si>
  <si>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</si>
  <si>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</si>
  <si>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</si>
  <si>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</si>
  <si>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</si>
  <si>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</si>
  <si>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</si>
  <si>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</si>
  <si>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</si>
  <si>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</si>
  <si>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</si>
  <si>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</si>
  <si>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</si>
  <si>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</si>
  <si>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</si>
  <si>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</si>
  <si>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</si>
  <si>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</si>
  <si>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</si>
  <si>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</si>
  <si>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</si>
  <si>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</si>
  <si>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</si>
  <si>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</si>
  <si>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</si>
  <si>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</si>
  <si>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</si>
  <si>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</si>
  <si>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</si>
  <si>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</si>
  <si>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</si>
  <si>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</si>
  <si>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</si>
  <si>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</si>
  <si>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</si>
  <si>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</si>
  <si>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</si>
  <si>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</si>
  <si>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</si>
  <si>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</si>
  <si>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</si>
  <si>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</si>
  <si>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</si>
  <si>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</si>
  <si>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</si>
  <si>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</si>
  <si>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</si>
  <si>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</si>
  <si>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</si>
  <si>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</si>
  <si>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</si>
  <si>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</si>
  <si>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</si>
  <si>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</si>
  <si>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</si>
  <si>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</si>
  <si>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</si>
  <si>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</si>
  <si>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</si>
  <si>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</si>
  <si>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</si>
  <si>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</si>
  <si>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</si>
  <si>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</si>
  <si>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</si>
  <si>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</si>
  <si>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</si>
  <si>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</si>
  <si>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</si>
  <si>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</si>
  <si>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</si>
  <si>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</si>
  <si>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</si>
  <si>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</si>
  <si>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</si>
  <si>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</si>
  <si>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</si>
  <si>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</si>
  <si>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</si>
  <si>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</si>
  <si>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</si>
  <si>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</si>
  <si>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</si>
  <si>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</si>
  <si>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</si>
  <si>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</si>
  <si>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</si>
  <si>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</si>
  <si>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</si>
  <si>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</si>
  <si>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</si>
  <si>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</si>
  <si>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</si>
  <si>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</si>
  <si>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</si>
  <si>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</si>
  <si>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</si>
  <si>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</si>
  <si>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</si>
  <si>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</si>
  <si>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</si>
  <si>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</si>
  <si>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</si>
  <si>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</si>
  <si>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</si>
  <si>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</si>
  <si>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</si>
  <si>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</si>
  <si>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</si>
  <si>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</si>
  <si>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</si>
  <si>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</si>
  <si>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</si>
  <si>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</si>
  <si>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</si>
  <si>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</si>
  <si>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</si>
  <si>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</si>
  <si>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</si>
  <si>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</si>
  <si>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</si>
  <si>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</si>
  <si>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</si>
  <si>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</si>
  <si>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</si>
  <si>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</si>
  <si>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</si>
  <si>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</si>
  <si>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</si>
  <si>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</si>
  <si>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</si>
  <si>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</si>
  <si>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</si>
  <si>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</si>
  <si>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</si>
  <si>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</si>
  <si>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</si>
  <si>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</si>
  <si>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</si>
  <si>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</si>
  <si>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</si>
  <si>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</si>
  <si>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</si>
  <si>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</si>
  <si>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</si>
  <si>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</si>
  <si>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</si>
  <si>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</si>
  <si>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</si>
  <si>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</si>
  <si>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</si>
  <si>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</si>
  <si>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</si>
  <si>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</si>
  <si>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</si>
  <si>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</si>
  <si>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</si>
  <si>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</si>
  <si>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</si>
  <si>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</si>
  <si>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</si>
  <si>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</si>
  <si>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</si>
  <si>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</si>
  <si>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</si>
  <si>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</si>
  <si>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</si>
  <si>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</si>
  <si>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</si>
  <si>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</si>
  <si>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</si>
  <si>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</si>
  <si>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</si>
  <si>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</si>
  <si>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</si>
  <si>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</si>
  <si>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</si>
  <si>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</si>
  <si>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</si>
  <si>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</si>
  <si>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</si>
  <si>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</si>
  <si>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</si>
  <si>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</si>
  <si>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</si>
  <si>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</si>
  <si>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</si>
  <si>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</si>
  <si>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</si>
  <si>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</si>
  <si>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</si>
  <si>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</si>
  <si>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</si>
  <si>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</si>
  <si>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</si>
  <si>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</si>
  <si>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</si>
  <si>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</si>
  <si>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</si>
  <si>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</si>
  <si>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</si>
  <si>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</si>
  <si>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</si>
  <si>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</si>
  <si>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</si>
  <si>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</si>
  <si>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</si>
  <si>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</si>
  <si>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</si>
  <si>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</si>
  <si>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</si>
  <si>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</si>
  <si>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</si>
  <si>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</si>
  <si>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</si>
  <si>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</si>
  <si>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</si>
  <si>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</si>
  <si>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</si>
  <si>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</si>
  <si>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</si>
  <si>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</si>
  <si>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</si>
  <si>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</si>
  <si>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</si>
  <si>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</si>
  <si>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</si>
  <si>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</si>
  <si>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</si>
  <si>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</si>
  <si>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</si>
  <si>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</si>
  <si>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</si>
  <si>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</si>
  <si>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</si>
  <si>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</si>
  <si>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</si>
  <si>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</si>
  <si>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</si>
  <si>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</si>
  <si>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</si>
  <si>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</si>
  <si>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</si>
  <si>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</si>
  <si>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</si>
  <si>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</si>
  <si>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</si>
  <si>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</si>
  <si>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</si>
  <si>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</si>
  <si>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</si>
  <si>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</si>
  <si>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</si>
  <si>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</si>
  <si>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</si>
  <si>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</si>
  <si>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</si>
  <si>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</si>
  <si>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</si>
  <si>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</si>
  <si>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</si>
  <si>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</si>
  <si>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</si>
  <si>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</si>
  <si>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</si>
  <si>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</si>
  <si>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</si>
  <si>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</si>
  <si>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</si>
  <si>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</si>
  <si>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</si>
  <si>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</si>
  <si>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</si>
  <si>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</si>
  <si>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</si>
  <si>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</si>
  <si>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</si>
  <si>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</si>
  <si>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</si>
  <si>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</si>
  <si>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</si>
  <si>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</si>
  <si>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</si>
  <si>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</si>
  <si>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</si>
  <si>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</si>
  <si>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</si>
  <si>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</si>
  <si>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</si>
  <si>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</si>
  <si>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</si>
  <si>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</si>
  <si>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</si>
  <si>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</si>
  <si>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</si>
  <si>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</si>
  <si>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</si>
  <si>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</si>
  <si>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</si>
  <si>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</si>
  <si>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</si>
  <si>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</si>
  <si>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</si>
  <si>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</si>
  <si>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</si>
  <si>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</si>
  <si>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</si>
  <si>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</si>
  <si>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</si>
  <si>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</si>
  <si>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</si>
  <si>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</si>
  <si>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</si>
  <si>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</si>
  <si>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</si>
  <si>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</si>
  <si>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</si>
  <si>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</si>
  <si>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</si>
  <si>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</si>
  <si>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</si>
  <si>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</si>
  <si>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</si>
  <si>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</si>
  <si>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</si>
  <si>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</si>
  <si>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</si>
  <si>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</si>
  <si>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</si>
  <si>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</si>
  <si>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</si>
  <si>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</si>
  <si>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</si>
  <si>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</si>
  <si>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</si>
  <si>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</si>
  <si>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</si>
  <si>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</si>
  <si>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</si>
  <si>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</si>
  <si>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</si>
  <si>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</si>
  <si>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</si>
  <si>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</si>
  <si>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</si>
  <si>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</si>
  <si>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</si>
  <si>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</si>
  <si>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</si>
  <si>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</si>
  <si>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</si>
  <si>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</si>
  <si>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</si>
  <si>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</si>
  <si>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</si>
  <si>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</si>
  <si>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</si>
  <si>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</si>
  <si>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</si>
  <si>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</si>
  <si>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</si>
  <si>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</si>
  <si>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</si>
  <si>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</si>
  <si>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</si>
  <si>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</si>
  <si>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</si>
  <si>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</si>
  <si>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</si>
  <si>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</si>
  <si>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</si>
  <si>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</si>
  <si>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</si>
  <si>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</si>
  <si>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</si>
  <si>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</si>
  <si>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</si>
  <si>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</si>
  <si>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</si>
  <si>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</si>
  <si>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</si>
  <si>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</si>
  <si>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</si>
  <si>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</si>
  <si>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</si>
  <si>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</si>
  <si>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</si>
  <si>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</si>
  <si>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</si>
  <si>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</si>
  <si>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</si>
  <si>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</si>
  <si>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</si>
  <si>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</si>
  <si>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</si>
  <si>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</si>
  <si>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</si>
  <si>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</si>
  <si>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</si>
  <si>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</si>
  <si>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</si>
  <si>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</si>
  <si>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</si>
  <si>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</si>
  <si>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</si>
  <si>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</si>
  <si>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</si>
  <si>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</si>
  <si>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</si>
  <si>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</si>
  <si>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</si>
  <si>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</si>
  <si>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</si>
  <si>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</si>
  <si>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</si>
  <si>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</si>
  <si>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</si>
  <si>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</si>
  <si>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</si>
  <si>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</si>
  <si>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</si>
  <si>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</si>
  <si>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</si>
  <si>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</si>
  <si>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</si>
  <si>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</si>
  <si>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</si>
  <si>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</si>
  <si>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</si>
  <si>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</si>
  <si>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</si>
  <si>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</si>
  <si>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</si>
  <si>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</si>
  <si>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</si>
  <si>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</si>
  <si>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</si>
  <si>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</si>
  <si>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</si>
  <si>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</si>
  <si>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</si>
  <si>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</si>
  <si>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</si>
  <si>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</si>
  <si>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</si>
  <si>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</si>
  <si>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</si>
  <si>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</si>
  <si>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</si>
  <si>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</si>
  <si>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</si>
  <si>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</si>
  <si>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</si>
  <si>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</si>
  <si>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</si>
  <si>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</si>
  <si>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</si>
  <si>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</si>
  <si>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</si>
  <si>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</si>
  <si>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</si>
  <si>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</si>
  <si>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</si>
  <si>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</si>
  <si>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</si>
  <si>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</si>
  <si>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</si>
  <si>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</si>
  <si>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</si>
  <si>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</si>
  <si>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</si>
  <si>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</si>
  <si>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</si>
  <si>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</si>
  <si>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</si>
  <si>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</si>
  <si>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</si>
  <si>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</si>
  <si>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</si>
  <si>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</si>
  <si>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</si>
  <si>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</si>
  <si>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</si>
  <si>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</si>
  <si>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</si>
  <si>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</si>
  <si>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</si>
  <si>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</si>
  <si>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</si>
  <si>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</si>
  <si>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</si>
  <si>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</si>
  <si>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</si>
  <si>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</si>
  <si>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</si>
  <si>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</si>
  <si>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</si>
  <si>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</si>
  <si>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</si>
  <si>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</si>
  <si>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</si>
  <si>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</si>
  <si>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</si>
  <si>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</si>
  <si>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</si>
  <si>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</si>
  <si>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</si>
  <si>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</si>
  <si>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</si>
  <si>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</si>
  <si>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</si>
  <si>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</si>
  <si>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</si>
  <si>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</si>
  <si>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</si>
  <si>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</si>
  <si>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</si>
  <si>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</si>
  <si>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</si>
  <si>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</si>
  <si>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</si>
  <si>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</si>
  <si>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</si>
  <si>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</si>
  <si>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</si>
  <si>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</si>
  <si>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</si>
  <si>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</si>
  <si>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</si>
  <si>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</si>
  <si>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</si>
  <si>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</si>
  <si>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</si>
  <si>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</si>
  <si>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</si>
  <si>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</si>
  <si>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</si>
  <si>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</si>
  <si>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</si>
  <si>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</si>
  <si>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</si>
  <si>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</si>
  <si>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</si>
  <si>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</si>
  <si>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</si>
  <si>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</si>
  <si>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</si>
  <si>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</si>
  <si>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</si>
  <si>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</si>
  <si>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</si>
  <si>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</si>
  <si>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</si>
  <si>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</si>
  <si>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</si>
  <si>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</si>
  <si>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</si>
  <si>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</si>
  <si>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</si>
  <si>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</si>
  <si>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</si>
  <si>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</si>
  <si>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</si>
  <si>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</si>
  <si>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</si>
  <si>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</si>
  <si>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</si>
  <si>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</si>
  <si>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</si>
  <si>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</si>
  <si>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</si>
  <si>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</si>
  <si>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</si>
  <si>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</si>
  <si>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</si>
  <si>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</si>
  <si>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</si>
  <si>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</si>
  <si>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</si>
  <si>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</si>
  <si>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</si>
  <si>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</si>
  <si>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</si>
  <si>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</si>
  <si>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</si>
  <si>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</si>
  <si>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</si>
  <si>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</si>
  <si>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</si>
  <si>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</si>
  <si>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</si>
  <si>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</si>
  <si>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</si>
  <si>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</si>
  <si>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</si>
  <si>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</si>
  <si>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</si>
  <si>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</si>
  <si>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</si>
  <si>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</si>
  <si>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</si>
  <si>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</si>
  <si>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</si>
  <si>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</si>
  <si>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</si>
  <si>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</si>
  <si>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</si>
  <si>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</si>
  <si>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</si>
  <si>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</si>
  <si>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</si>
  <si>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</si>
  <si>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</si>
  <si>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</si>
  <si>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</si>
  <si>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</si>
  <si>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</si>
  <si>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</si>
  <si>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</si>
  <si>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</si>
  <si>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</si>
  <si>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</si>
  <si>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</si>
  <si>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</si>
  <si>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</si>
  <si>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</si>
  <si>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</si>
  <si>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</si>
  <si>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</si>
  <si>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</si>
  <si>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</si>
  <si>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</si>
  <si>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</si>
  <si>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</si>
  <si>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</si>
  <si>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</si>
  <si>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</si>
  <si>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</si>
  <si>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</si>
  <si>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</si>
  <si>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</si>
  <si>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</si>
  <si>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</si>
  <si>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</si>
  <si>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</si>
  <si>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</si>
  <si>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</si>
  <si>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</si>
  <si>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</si>
  <si>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</si>
  <si>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</si>
  <si>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</si>
  <si>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</si>
  <si>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</si>
  <si>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</si>
  <si>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</si>
  <si>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</si>
  <si>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</si>
  <si>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</si>
  <si>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</si>
  <si>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</si>
  <si>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</si>
  <si>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</si>
  <si>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</si>
  <si>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</si>
  <si>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</si>
  <si>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</si>
  <si>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</si>
  <si>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</si>
  <si>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</si>
  <si>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</si>
  <si>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</si>
  <si>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</si>
  <si>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</si>
  <si>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</si>
  <si>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</si>
  <si>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</si>
  <si>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</si>
  <si>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</si>
  <si>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</si>
  <si>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</si>
  <si>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</si>
  <si>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</si>
  <si>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</si>
  <si>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</si>
  <si>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</si>
  <si>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</si>
  <si>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</si>
  <si>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</si>
  <si>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</si>
  <si>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</si>
  <si>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</si>
  <si>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</si>
  <si>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</si>
  <si>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</si>
  <si>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</si>
  <si>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</si>
  <si>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</si>
  <si>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</si>
  <si>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</si>
  <si>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</si>
  <si>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</si>
  <si>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</si>
  <si>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</si>
  <si>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</si>
  <si>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</si>
  <si>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</si>
  <si>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</si>
  <si>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</si>
  <si>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</si>
  <si>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</si>
  <si>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</si>
  <si>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</si>
  <si>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</si>
  <si>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</si>
  <si>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</si>
  <si>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</si>
  <si>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</si>
  <si>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</si>
  <si>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</si>
  <si>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</si>
  <si>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</si>
  <si>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</si>
  <si>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</si>
  <si>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</si>
  <si>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</si>
  <si>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</si>
  <si>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</si>
  <si>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</si>
  <si>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</si>
  <si>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</si>
  <si>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</si>
  <si>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</si>
  <si>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</si>
  <si>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</si>
  <si>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</si>
  <si>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</si>
  <si>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</si>
  <si>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</si>
  <si>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</si>
  <si>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</si>
  <si>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</si>
  <si>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</si>
  <si>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</si>
  <si>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</si>
  <si>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</si>
  <si>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</si>
  <si>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</si>
  <si>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</si>
  <si>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</si>
  <si>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</si>
  <si>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</si>
  <si>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</si>
  <si>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</si>
  <si>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</si>
  <si>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</si>
  <si>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</si>
  <si>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</si>
  <si>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</si>
  <si>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</si>
  <si>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</si>
  <si>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</si>
  <si>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</si>
  <si>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</si>
  <si>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</si>
  <si>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</si>
  <si>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</si>
  <si>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</si>
  <si>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</si>
  <si>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</si>
  <si>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</si>
  <si>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</si>
  <si>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</si>
  <si>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</si>
  <si>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</si>
  <si>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</si>
  <si>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</si>
  <si>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</si>
  <si>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</si>
  <si>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</si>
  <si>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</si>
  <si>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</si>
  <si>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</si>
  <si>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</si>
  <si>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</si>
  <si>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</si>
  <si>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</si>
  <si>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</si>
  <si>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</si>
  <si>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</si>
  <si>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</si>
  <si>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</si>
  <si>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</si>
  <si>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</si>
  <si>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</si>
  <si>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</si>
  <si>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</si>
  <si>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</si>
  <si>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</si>
  <si>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</si>
  <si>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</si>
  <si>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</si>
  <si>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</si>
  <si>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</si>
  <si>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</si>
  <si>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</si>
  <si>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</si>
  <si>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</si>
  <si>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</si>
  <si>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</si>
  <si>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</si>
  <si>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</si>
  <si>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</si>
  <si>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</si>
  <si>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</si>
  <si>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</si>
  <si>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</si>
  <si>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</si>
  <si>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</si>
  <si>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</si>
  <si>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</si>
  <si>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</si>
  <si>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</si>
  <si>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</si>
  <si>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</si>
  <si>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</si>
  <si>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</si>
  <si>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</si>
  <si>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</si>
  <si>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</si>
  <si>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</si>
  <si>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</si>
  <si>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</si>
  <si>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</si>
  <si>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</si>
  <si>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</si>
  <si>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</si>
  <si>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</si>
  <si>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</si>
  <si>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</si>
  <si>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</si>
  <si>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</si>
  <si>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</si>
  <si>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</si>
  <si>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</si>
  <si>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</si>
  <si>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</si>
  <si>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</si>
  <si>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</si>
  <si>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</si>
  <si>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</si>
  <si>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</si>
  <si>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</si>
  <si>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</si>
  <si>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</si>
  <si>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</si>
  <si>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</si>
  <si>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</si>
  <si>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</si>
  <si>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</si>
  <si>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</si>
  <si>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</si>
  <si>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</si>
  <si>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</si>
  <si>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</si>
  <si>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</si>
  <si>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</si>
  <si>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</si>
  <si>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</si>
  <si>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</si>
  <si>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</si>
  <si>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</si>
  <si>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</si>
  <si>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</si>
  <si>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</si>
  <si>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</si>
  <si>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</si>
  <si>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</si>
  <si>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</si>
  <si>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</si>
  <si>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</si>
  <si>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</si>
  <si>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</si>
  <si>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</si>
  <si>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</si>
  <si>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</si>
  <si>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</si>
  <si>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</si>
  <si>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</si>
  <si>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</si>
  <si>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</si>
  <si>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</si>
  <si>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</si>
  <si>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</si>
  <si>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</si>
  <si>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</si>
  <si>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</si>
  <si>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</si>
  <si>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</si>
  <si>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</si>
  <si>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</si>
  <si>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</si>
  <si>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</si>
  <si>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</si>
  <si>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</si>
  <si>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</si>
  <si>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</si>
  <si>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</si>
  <si>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</si>
  <si>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</si>
  <si>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</si>
  <si>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</si>
  <si>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</si>
  <si>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</si>
  <si>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</si>
  <si>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</si>
  <si>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</si>
  <si>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</si>
  <si>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</si>
  <si>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</si>
  <si>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</si>
  <si>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</si>
  <si>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</si>
  <si>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</si>
  <si>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</si>
  <si>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</si>
  <si>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</si>
  <si>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</si>
  <si>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</si>
  <si>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</si>
  <si>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</si>
  <si>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</si>
  <si>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</si>
  <si>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</si>
  <si>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</si>
  <si>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</si>
  <si>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</si>
  <si>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</si>
  <si>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</si>
  <si>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</si>
  <si>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</si>
  <si>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</si>
  <si>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</si>
  <si>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</si>
  <si>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</si>
  <si>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</si>
  <si>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</si>
  <si>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</si>
  <si>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</si>
  <si>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</si>
  <si>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</si>
  <si>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</si>
  <si>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</si>
  <si>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</si>
  <si>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</si>
  <si>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</si>
  <si>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</si>
  <si>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</si>
  <si>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</si>
  <si>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</si>
  <si>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</si>
  <si>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</si>
  <si>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</si>
  <si>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</si>
  <si>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</si>
  <si>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</si>
  <si>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</si>
  <si>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</si>
  <si>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</si>
  <si>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</si>
  <si>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</si>
  <si>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</si>
  <si>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</si>
  <si>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</si>
  <si>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</si>
  <si>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</si>
  <si>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</si>
  <si>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</si>
  <si>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</si>
  <si>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</si>
  <si>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</si>
  <si>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</si>
  <si>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</si>
  <si>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</si>
  <si>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</si>
  <si>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</si>
  <si>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</si>
  <si>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</si>
  <si>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</si>
  <si>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</si>
  <si>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</si>
  <si>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</si>
  <si>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</si>
  <si>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</si>
  <si>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</si>
  <si>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</si>
  <si>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</si>
  <si>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</si>
  <si>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</si>
  <si>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</si>
  <si>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</si>
  <si>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</si>
  <si>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</si>
  <si>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</si>
  <si>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</si>
  <si>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</si>
  <si>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</si>
  <si>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</si>
  <si>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</si>
  <si>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</si>
  <si>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</si>
  <si>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</si>
  <si>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</si>
  <si>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</si>
  <si>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</si>
  <si>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</si>
  <si>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</si>
  <si>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</si>
  <si>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</si>
  <si>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</si>
  <si>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</si>
  <si>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</si>
  <si>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</si>
  <si>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</si>
  <si>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</si>
  <si>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</si>
  <si>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</si>
  <si>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</si>
  <si>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</si>
  <si>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</si>
  <si>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</si>
  <si>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</si>
  <si>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</si>
  <si>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</si>
  <si>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</si>
  <si>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</si>
  <si>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</si>
  <si>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</si>
  <si>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</si>
  <si>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</si>
  <si>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</si>
  <si>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</si>
  <si>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</si>
  <si>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</si>
  <si>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</si>
  <si>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</si>
  <si>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</si>
  <si>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</si>
  <si>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</si>
  <si>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</si>
  <si>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</si>
  <si>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</si>
  <si>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</si>
  <si>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</si>
  <si>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</si>
  <si>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</si>
  <si>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</si>
  <si>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</si>
  <si>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</si>
  <si>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</si>
  <si>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</si>
  <si>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</si>
  <si>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</si>
  <si>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</si>
  <si>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</si>
  <si>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</si>
  <si>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</si>
  <si>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</si>
  <si>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</si>
  <si>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</si>
  <si>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</si>
  <si>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</si>
  <si>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</si>
  <si>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</si>
  <si>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</si>
  <si>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</si>
  <si>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</si>
  <si>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</si>
  <si>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</si>
  <si>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</si>
  <si>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</si>
  <si>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</si>
  <si>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</si>
  <si>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</si>
  <si>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</si>
  <si>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</si>
  <si>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</si>
  <si>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</si>
  <si>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</si>
  <si>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</si>
  <si>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</si>
  <si>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</si>
  <si>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</si>
  <si>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</si>
  <si>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</si>
  <si>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</si>
  <si>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</si>
  <si>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</si>
  <si>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</si>
  <si>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</si>
  <si>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</si>
  <si>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</si>
  <si>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</si>
  <si>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</si>
  <si>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</si>
  <si>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</si>
  <si>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</si>
  <si>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</si>
  <si>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</si>
  <si>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</si>
  <si>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</si>
  <si>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</si>
  <si>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</si>
  <si>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</si>
  <si>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</si>
  <si>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</si>
  <si>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</si>
  <si>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</si>
  <si>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</si>
  <si>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</si>
  <si>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</si>
  <si>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</si>
  <si>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</si>
  <si>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</si>
  <si>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</si>
  <si>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</si>
  <si>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</si>
  <si>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</si>
  <si>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</si>
  <si>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</si>
  <si>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</si>
  <si>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</si>
  <si>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</si>
  <si>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</si>
  <si>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</si>
  <si>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</si>
  <si>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</si>
  <si>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</si>
  <si>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</si>
  <si>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</si>
  <si>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</si>
  <si>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</si>
  <si>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</si>
  <si>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</si>
  <si>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</si>
  <si>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</si>
  <si>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</si>
  <si>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</si>
  <si>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</si>
  <si>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</si>
  <si>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</si>
  <si>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</si>
  <si>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</si>
  <si>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</si>
  <si>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</si>
  <si>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</si>
  <si>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</si>
  <si>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</si>
  <si>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</si>
  <si>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</si>
  <si>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</si>
  <si>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</si>
  <si>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</si>
  <si>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</si>
  <si>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</si>
  <si>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</si>
  <si>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</si>
  <si>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</si>
  <si>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</si>
  <si>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</si>
  <si>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</si>
  <si>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</si>
  <si>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</si>
  <si>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</si>
  <si>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</si>
  <si>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</si>
  <si>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</si>
  <si>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</si>
  <si>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</si>
  <si>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</si>
  <si>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</si>
  <si>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</si>
  <si>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</si>
  <si>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</si>
  <si>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</si>
  <si>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</si>
  <si>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</si>
  <si>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</si>
  <si>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</si>
  <si>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</si>
  <si>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</si>
  <si>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</si>
  <si>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</si>
  <si>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</si>
  <si>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</si>
  <si>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</si>
  <si>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</si>
  <si>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</si>
  <si>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</si>
  <si>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</si>
  <si>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</si>
  <si>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</si>
  <si>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</si>
  <si>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</si>
  <si>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</si>
  <si>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</si>
  <si>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</si>
  <si>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</si>
  <si>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</si>
  <si>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</si>
  <si>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</si>
  <si>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</si>
  <si>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</si>
  <si>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</si>
  <si>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</si>
  <si>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</si>
  <si>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</si>
  <si>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</si>
  <si>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</si>
  <si>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</si>
  <si>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</si>
  <si>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</si>
  <si>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</si>
  <si>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</si>
  <si>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</si>
  <si>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</si>
  <si>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</si>
  <si>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</si>
  <si>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</si>
  <si>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</si>
  <si>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</si>
  <si>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</si>
  <si>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</si>
  <si>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</si>
  <si>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</si>
  <si>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</si>
  <si>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</si>
  <si>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</si>
  <si>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</si>
  <si>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</si>
  <si>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</si>
  <si>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</si>
  <si>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</si>
  <si>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</si>
  <si>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</si>
  <si>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</si>
  <si>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</si>
  <si>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</si>
  <si>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</si>
  <si>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</si>
  <si>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</si>
  <si>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</si>
  <si>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</si>
  <si>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</si>
  <si>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</si>
  <si>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</si>
  <si>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</si>
  <si>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</si>
  <si>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</si>
  <si>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</si>
  <si>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</si>
  <si>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</si>
  <si>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</si>
  <si>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</si>
  <si>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</si>
  <si>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</si>
  <si>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</si>
  <si>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</si>
  <si>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</si>
  <si>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</si>
  <si>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</si>
  <si>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</si>
  <si>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</si>
  <si>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</si>
  <si>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</si>
  <si>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</si>
  <si>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</si>
  <si>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</si>
  <si>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</si>
  <si>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</si>
  <si>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</si>
  <si>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</si>
  <si>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</si>
  <si>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</si>
  <si>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</si>
  <si>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</si>
  <si>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</si>
  <si>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</si>
  <si>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</si>
  <si>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</si>
  <si>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</si>
  <si>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</si>
  <si>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</si>
  <si>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</si>
  <si>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</si>
  <si>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</si>
  <si>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</si>
  <si>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</si>
  <si>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</si>
  <si>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</si>
  <si>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</si>
  <si>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</si>
  <si>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</si>
  <si>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</si>
  <si>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</si>
  <si>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</si>
  <si>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</si>
  <si>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</si>
  <si>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</si>
  <si>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</si>
  <si>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</si>
  <si>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</si>
  <si>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</si>
  <si>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</si>
  <si>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</si>
  <si>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</si>
  <si>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</si>
  <si>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</si>
  <si>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</si>
  <si>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23/2011/200</t>
  </si>
  <si>
    <t>23/2011/208</t>
  </si>
  <si>
    <t>23003852014</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</si>
  <si>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</si>
  <si>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</si>
  <si>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</si>
  <si>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NO</t>
  </si>
  <si>
    <t>BERTA PAULA RIVERA QUIROZ</t>
  </si>
  <si>
    <t>BERTA TULIA RIVERO QUIROZ</t>
  </si>
  <si>
    <t>CALLE 14 #3B-34 BARRIO NUEVA GRANADA SAHAGUN-CORDOBA</t>
  </si>
  <si>
    <t>FRUTOZ@HOTMAIL.COM</t>
  </si>
  <si>
    <t>2021-23-10000826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</si>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</sst>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900113724</v>
      </c>
      <c r="C20" s="5"/>
      <c r="D20" s="73"/>
      <c r="E20" s="5"/>
      <c r="F20" s="5"/>
      <c r="G20" s="5"/>
      <c r="H20" s="186"/>
      <c r="I20" s="149" t="s">
        <v>220</v>
      </c>
      <c r="J20" s="150" t="s">
        <v>514</v>
      </c>
      <c r="K20" s="151">
        <v>2610306260</v>
      </c>
      <c r="L20" s="152"/>
      <c r="M20" s="152">
        <v>44561</v>
      </c>
      <c r="N20" s="135">
        <f>+(M20-L20)/30</f>
        <v>1485.3666666666666</v>
      </c>
      <c r="O20" s="138"/>
      <c r="U20" s="134"/>
      <c r="V20" s="105">
        <f ca="1">NOW()</f>
        <v>44193.91841539352</v>
      </c>
      <c r="W20" s="105">
        <f ca="1">NOW()</f>
        <v>44193.91841539352</v>
      </c>
    </row>
    <row r="21" spans="1:23" ht="30" customHeight="1" outlineLevel="1" x14ac:dyDescent="0.25">
      <c r="A21" s="9"/>
      <c r="B21" s="71"/>
      <c r="C21" s="5"/>
      <c r="D21" s="5"/>
      <c r="E21" s="5"/>
      <c r="F21" s="5"/>
      <c r="G21" s="5"/>
      <c r="H21" s="70"/>
      <c r="I21" s="149" t="s">
        <v>220</v>
      </c>
      <c r="J21" s="150" t="s">
        <v>491</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508</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REGIONAL UNIDOS POR UN TERRITORIO CON OPORTUNIDAD, PROGRESO SOCIAL Y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40574</v>
      </c>
      <c r="F48" s="145">
        <v>40908</v>
      </c>
      <c r="G48" s="160">
        <f>IF(AND(E48&lt;&gt;"",F48&lt;&gt;""),((F48-E48)/30),"")</f>
        <v>11.133333333333333</v>
      </c>
      <c r="H48" s="114" t="s">
        <v>2680</v>
      </c>
      <c r="I48" s="113" t="s">
        <v>220</v>
      </c>
      <c r="J48" s="113" t="s">
        <v>514</v>
      </c>
      <c r="K48" s="116">
        <v>30919686</v>
      </c>
      <c r="L48" s="115" t="s">
        <v>1148</v>
      </c>
      <c r="M48" s="117">
        <f>+IF(L48="No",1,IF(L48="Si","Ingrese %",""))</f>
        <v>1</v>
      </c>
      <c r="N48" s="115" t="s">
        <v>27</v>
      </c>
      <c r="O48" s="115" t="s">
        <v>1148</v>
      </c>
      <c r="P48" s="78"/>
    </row>
    <row r="49" spans="1:16" s="6" customFormat="1" ht="24.75" customHeight="1" x14ac:dyDescent="0.25">
      <c r="A49" s="143">
        <v>2</v>
      </c>
      <c r="B49" s="111" t="s">
        <v>2676</v>
      </c>
      <c r="C49" s="112" t="s">
        <v>31</v>
      </c>
      <c r="D49" s="110" t="s">
        <v>2678</v>
      </c>
      <c r="E49" s="145">
        <v>40574</v>
      </c>
      <c r="F49" s="145">
        <v>40909</v>
      </c>
      <c r="G49" s="160">
        <f t="shared" ref="G49:G50" si="2">IF(AND(E49&lt;&gt;"",F49&lt;&gt;""),((F49-E49)/30),"")</f>
        <v>11.166666666666666</v>
      </c>
      <c r="H49" s="114" t="s">
        <v>2681</v>
      </c>
      <c r="I49" s="113" t="s">
        <v>220</v>
      </c>
      <c r="J49" s="113" t="s">
        <v>508</v>
      </c>
      <c r="K49" s="116">
        <v>106194252</v>
      </c>
      <c r="L49" s="115" t="s">
        <v>1148</v>
      </c>
      <c r="M49" s="117">
        <f t="shared" ref="M49" si="3">+IF(L49="No",1,IF(L49="Si","Ingrese %",""))</f>
        <v>1</v>
      </c>
      <c r="N49" s="115" t="s">
        <v>27</v>
      </c>
      <c r="O49" s="115" t="s">
        <v>1148</v>
      </c>
      <c r="P49" s="78"/>
    </row>
    <row r="50" spans="1:16" s="6" customFormat="1" ht="24.75" customHeight="1" x14ac:dyDescent="0.25">
      <c r="A50" s="143">
        <v>3</v>
      </c>
      <c r="B50" s="111" t="s">
        <v>2676</v>
      </c>
      <c r="C50" s="112" t="s">
        <v>31</v>
      </c>
      <c r="D50" s="110" t="s">
        <v>2679</v>
      </c>
      <c r="E50" s="145">
        <v>42005</v>
      </c>
      <c r="F50" s="145">
        <v>42369</v>
      </c>
      <c r="G50" s="160">
        <f t="shared" si="2"/>
        <v>12.133333333333333</v>
      </c>
      <c r="H50" s="119" t="s">
        <v>2682</v>
      </c>
      <c r="I50" s="113" t="s">
        <v>220</v>
      </c>
      <c r="J50" s="113" t="s">
        <v>508</v>
      </c>
      <c r="K50" s="116">
        <v>1576002182</v>
      </c>
      <c r="L50" s="115" t="s">
        <v>1148</v>
      </c>
      <c r="M50" s="117">
        <v>1</v>
      </c>
      <c r="N50" s="115" t="s">
        <v>27</v>
      </c>
      <c r="O50" s="115" t="s">
        <v>2683</v>
      </c>
      <c r="P50" s="78"/>
    </row>
    <row r="51" spans="1:16" s="6" customFormat="1" ht="24.75" customHeight="1" outlineLevel="1" x14ac:dyDescent="0.25">
      <c r="A51" s="143">
        <v>4</v>
      </c>
      <c r="B51" s="111"/>
      <c r="C51" s="112"/>
      <c r="D51" s="110"/>
      <c r="E51" s="145"/>
      <c r="F51" s="145"/>
      <c r="G51" s="160" t="str">
        <f t="shared" ref="G51:G107" si="4">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4"/>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78309187.799999997</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41991</v>
      </c>
      <c r="D193" s="5"/>
      <c r="E193" s="126">
        <v>3708</v>
      </c>
      <c r="F193" s="5"/>
      <c r="G193" s="5"/>
      <c r="H193" s="147" t="s">
        <v>2684</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3226552213</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2020-12-29T03:06:21Z</cp:lastPrinted>
  <dcterms:created xsi:type="dcterms:W3CDTF">2020-10-14T21:57:42Z</dcterms:created>
  <dcterms:modified xsi:type="dcterms:W3CDTF">2020-12-29T03:07:17Z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