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8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<sst xmlns="http://schemas.openxmlformats.org/spreadsheetml/2006/main" count="3093" uniqueCount="2705">
  <si>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</si>
  <si>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</si>
  <si>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</si>
  <si>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</si>
  <si>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</si>
  <si>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</si>
  <si>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</si>
  <si>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</si>
  <si>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</si>
  <si>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</si>
  <si>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</si>
  <si>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</si>
  <si>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</si>
  <si>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</si>
  <si>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</si>
  <si>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</si>
  <si>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</si>
  <si>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</si>
  <si>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</si>
  <si>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</si>
  <si>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</si>
  <si>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</si>
  <si>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</si>
  <si>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</si>
  <si>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</si>
  <si>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</si>
  <si>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</si>
  <si>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</si>
  <si>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</si>
  <si>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</si>
  <si>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</si>
  <si>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</si>
  <si>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</si>
  <si>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</si>
  <si>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</si>
  <si>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</si>
  <si>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</si>
  <si>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</si>
  <si>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</si>
  <si>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</si>
  <si>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</si>
  <si>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</si>
  <si>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</si>
  <si>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</si>
  <si>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</si>
  <si>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</si>
  <si>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</si>
  <si>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</si>
  <si>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</si>
  <si>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</si>
  <si>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</si>
  <si>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</si>
  <si>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</si>
  <si>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</si>
  <si>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</si>
  <si>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</si>
  <si>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</si>
  <si>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</si>
  <si>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</si>
  <si>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</si>
  <si>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</si>
  <si>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</si>
  <si>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</si>
  <si>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</si>
  <si>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</si>
  <si>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</si>
  <si>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</si>
  <si>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</si>
  <si>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</si>
  <si>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</si>
  <si>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</si>
  <si>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</si>
  <si>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</si>
  <si>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</si>
  <si>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</si>
  <si>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</si>
  <si>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</si>
  <si>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</si>
  <si>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</si>
  <si>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</si>
  <si>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</si>
  <si>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</si>
  <si>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</si>
  <si>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</si>
  <si>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</si>
  <si>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</si>
  <si>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</si>
  <si>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</si>
  <si>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</si>
  <si>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</si>
  <si>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</si>
  <si>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</si>
  <si>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</si>
  <si>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</si>
  <si>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</si>
  <si>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</si>
  <si>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</si>
  <si>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</si>
  <si>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</si>
  <si>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</si>
  <si>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</si>
  <si>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</si>
  <si>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</si>
  <si>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</si>
  <si>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</si>
  <si>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</si>
  <si>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</si>
  <si>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</si>
  <si>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</si>
  <si>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</si>
  <si>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</si>
  <si>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</si>
  <si>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</si>
  <si>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</si>
  <si>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</si>
  <si>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</si>
  <si>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</si>
  <si>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</si>
  <si>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</si>
  <si>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</si>
  <si>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</si>
  <si>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</si>
  <si>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</si>
  <si>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</si>
  <si>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</si>
  <si>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</si>
  <si>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</si>
  <si>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</si>
  <si>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</si>
  <si>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</si>
  <si>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</si>
  <si>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</si>
  <si>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</si>
  <si>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</si>
  <si>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</si>
  <si>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</si>
  <si>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</si>
  <si>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</si>
  <si>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</si>
  <si>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</si>
  <si>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</si>
  <si>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</si>
  <si>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</si>
  <si>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</si>
  <si>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</si>
  <si>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</si>
  <si>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</si>
  <si>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</si>
  <si>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</si>
  <si>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</si>
  <si>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</si>
  <si>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</si>
  <si>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</si>
  <si>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</si>
  <si>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</si>
  <si>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</si>
  <si>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</si>
  <si>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</si>
  <si>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</si>
  <si>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</si>
  <si>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</si>
  <si>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</si>
  <si>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</si>
  <si>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</si>
  <si>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</si>
  <si>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</si>
  <si>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</si>
  <si>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</si>
  <si>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</si>
  <si>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</si>
  <si>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</si>
  <si>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</si>
  <si>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</si>
  <si>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</si>
  <si>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</si>
  <si>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</si>
  <si>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</si>
  <si>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</si>
  <si>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</si>
  <si>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</si>
  <si>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</si>
  <si>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</si>
  <si>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</si>
  <si>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</si>
  <si>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</si>
  <si>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</si>
  <si>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</si>
  <si>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</si>
  <si>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</si>
  <si>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</si>
  <si>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</si>
  <si>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</si>
  <si>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</si>
  <si>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</si>
  <si>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</si>
  <si>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</si>
  <si>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</si>
  <si>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</si>
  <si>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</si>
  <si>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</si>
  <si>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</si>
  <si>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</si>
  <si>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</si>
  <si>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</si>
  <si>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</si>
  <si>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</si>
  <si>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</si>
  <si>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</si>
  <si>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</si>
  <si>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</si>
  <si>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</si>
  <si>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</si>
  <si>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</si>
  <si>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</si>
  <si>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</si>
  <si>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</si>
  <si>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</si>
  <si>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</si>
  <si>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</si>
  <si>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</si>
  <si>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</si>
  <si>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</si>
  <si>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</si>
  <si>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</si>
  <si>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</si>
  <si>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</si>
  <si>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</si>
  <si>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</si>
  <si>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</si>
  <si>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</si>
  <si>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</si>
  <si>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</si>
  <si>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</si>
  <si>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</si>
  <si>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</si>
  <si>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</si>
  <si>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</si>
  <si>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</si>
  <si>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</si>
  <si>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</si>
  <si>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</si>
  <si>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</si>
  <si>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</si>
  <si>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</si>
  <si>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</si>
  <si>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</si>
  <si>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</si>
  <si>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</si>
  <si>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</si>
  <si>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</si>
  <si>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</si>
  <si>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</si>
  <si>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</si>
  <si>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</si>
  <si>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</si>
  <si>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</si>
  <si>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</si>
  <si>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</si>
  <si>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</si>
  <si>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</si>
  <si>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</si>
  <si>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</si>
  <si>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</si>
  <si>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</si>
  <si>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</si>
  <si>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</si>
  <si>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</si>
  <si>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</si>
  <si>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</si>
  <si>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</si>
  <si>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</si>
  <si>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</si>
  <si>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</si>
  <si>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</si>
  <si>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</si>
  <si>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</si>
  <si>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</si>
  <si>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</si>
  <si>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</si>
  <si>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</si>
  <si>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</si>
  <si>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</si>
  <si>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</si>
  <si>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</si>
  <si>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</si>
  <si>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</si>
  <si>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</si>
  <si>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</si>
  <si>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</si>
  <si>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</si>
  <si>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</si>
  <si>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</si>
  <si>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</si>
  <si>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</si>
  <si>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</si>
  <si>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</si>
  <si>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</si>
  <si>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</si>
  <si>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</si>
  <si>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</si>
  <si>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</si>
  <si>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</si>
  <si>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</si>
  <si>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</si>
  <si>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</si>
  <si>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</si>
  <si>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</si>
  <si>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</si>
  <si>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</si>
  <si>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</si>
  <si>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</si>
  <si>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</si>
  <si>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</si>
  <si>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</si>
  <si>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</si>
  <si>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</si>
  <si>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</si>
  <si>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</si>
  <si>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</si>
  <si>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</si>
  <si>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</si>
  <si>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</si>
  <si>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</si>
  <si>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</si>
  <si>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</si>
  <si>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</si>
  <si>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</si>
  <si>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</si>
  <si>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</si>
  <si>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</si>
  <si>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</si>
  <si>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</si>
  <si>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</si>
  <si>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</si>
  <si>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</si>
  <si>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</si>
  <si>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</si>
  <si>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</si>
  <si>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</si>
  <si>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</si>
  <si>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</si>
  <si>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</si>
  <si>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</si>
  <si>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</si>
  <si>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</si>
  <si>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</si>
  <si>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</si>
  <si>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</si>
  <si>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</si>
  <si>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</si>
  <si>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</si>
  <si>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</si>
  <si>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</si>
  <si>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</si>
  <si>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</si>
  <si>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</si>
  <si>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</si>
  <si>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</si>
  <si>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</si>
  <si>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</si>
  <si>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</si>
  <si>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</si>
  <si>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</si>
  <si>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</si>
  <si>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</si>
  <si>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</si>
  <si>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</si>
  <si>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</si>
  <si>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</si>
  <si>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</si>
  <si>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</si>
  <si>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</si>
  <si>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</si>
  <si>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</si>
  <si>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</si>
  <si>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</si>
  <si>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</si>
  <si>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</si>
  <si>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</si>
  <si>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</si>
  <si>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</si>
  <si>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</si>
  <si>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</si>
  <si>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</si>
  <si>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</si>
  <si>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</si>
  <si>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</si>
  <si>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</si>
  <si>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</si>
  <si>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</si>
  <si>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</si>
  <si>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</si>
  <si>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</si>
  <si>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</si>
  <si>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</si>
  <si>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</si>
  <si>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</si>
  <si>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</si>
  <si>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</si>
  <si>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</si>
  <si>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</si>
  <si>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</si>
  <si>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</si>
  <si>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</si>
  <si>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</si>
  <si>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</si>
  <si>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</si>
  <si>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</si>
  <si>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</si>
  <si>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</si>
  <si>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</si>
  <si>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</si>
  <si>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</si>
  <si>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</si>
  <si>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</si>
  <si>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</si>
  <si>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</si>
  <si>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</si>
  <si>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</si>
  <si>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</si>
  <si>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</si>
  <si>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</si>
  <si>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</si>
  <si>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</si>
  <si>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</si>
  <si>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</si>
  <si>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</si>
  <si>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</si>
  <si>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</si>
  <si>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</si>
  <si>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</si>
  <si>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</si>
  <si>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</si>
  <si>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</si>
  <si>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</si>
  <si>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</si>
  <si>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</si>
  <si>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</si>
  <si>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</si>
  <si>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</si>
  <si>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</si>
  <si>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</si>
  <si>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</si>
  <si>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</si>
  <si>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</si>
  <si>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</si>
  <si>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</si>
  <si>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</si>
  <si>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</si>
  <si>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</si>
  <si>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</si>
  <si>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</si>
  <si>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</si>
  <si>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</si>
  <si>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</si>
  <si>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</si>
  <si>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</si>
  <si>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</si>
  <si>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</si>
  <si>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</si>
  <si>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</si>
  <si>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</si>
  <si>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</si>
  <si>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</si>
  <si>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</si>
  <si>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</si>
  <si>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</si>
  <si>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</si>
  <si>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</si>
  <si>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</si>
  <si>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</si>
  <si>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</si>
  <si>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</si>
  <si>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</si>
  <si>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</si>
  <si>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</si>
  <si>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</si>
  <si>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</si>
  <si>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</si>
  <si>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</si>
  <si>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</si>
  <si>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</si>
  <si>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</si>
  <si>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</si>
  <si>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</si>
  <si>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</si>
  <si>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</si>
  <si>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</si>
  <si>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</si>
  <si>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</si>
  <si>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</si>
  <si>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</si>
  <si>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</si>
  <si>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</si>
  <si>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</si>
  <si>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</si>
  <si>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</si>
  <si>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</si>
  <si>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</si>
  <si>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</si>
  <si>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</si>
  <si>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</si>
  <si>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</si>
  <si>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</si>
  <si>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</si>
  <si>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</si>
  <si>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</si>
  <si>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</si>
  <si>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</si>
  <si>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</si>
  <si>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</si>
  <si>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</si>
  <si>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</si>
  <si>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</si>
  <si>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</si>
  <si>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</si>
  <si>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</si>
  <si>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</si>
  <si>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</si>
  <si>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</si>
  <si>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</si>
  <si>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</si>
  <si>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</si>
  <si>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</si>
  <si>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</si>
  <si>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</si>
  <si>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</si>
  <si>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</si>
  <si>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</si>
  <si>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</si>
  <si>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</si>
  <si>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</si>
  <si>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</si>
  <si>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</si>
  <si>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</si>
  <si>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</si>
  <si>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</si>
  <si>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</si>
  <si>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</si>
  <si>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</si>
  <si>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</si>
  <si>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</si>
  <si>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</si>
  <si>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</si>
  <si>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</si>
  <si>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</si>
  <si>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</si>
  <si>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</si>
  <si>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</si>
  <si>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</si>
  <si>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</si>
  <si>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</si>
  <si>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</si>
  <si>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</si>
  <si>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</si>
  <si>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</si>
  <si>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</si>
  <si>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</si>
  <si>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</si>
  <si>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</si>
  <si>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</si>
  <si>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</si>
  <si>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</si>
  <si>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</si>
  <si>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</si>
  <si>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</si>
  <si>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</si>
  <si>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</si>
  <si>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</si>
  <si>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</si>
  <si>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</si>
  <si>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</si>
  <si>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</si>
  <si>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</si>
  <si>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</si>
  <si>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</si>
  <si>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</si>
  <si>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</si>
  <si>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</si>
  <si>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</si>
  <si>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</si>
  <si>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</si>
  <si>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</si>
  <si>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</si>
  <si>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</si>
  <si>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</si>
  <si>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</si>
  <si>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</si>
  <si>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</si>
  <si>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</si>
  <si>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</si>
  <si>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</si>
  <si>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</si>
  <si>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</si>
  <si>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</si>
  <si>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</si>
  <si>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</si>
  <si>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</si>
  <si>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</si>
  <si>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</si>
  <si>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</si>
  <si>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</si>
  <si>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</si>
  <si>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</si>
  <si>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</si>
  <si>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</si>
  <si>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</si>
  <si>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</si>
  <si>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</si>
  <si>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</si>
  <si>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</si>
  <si>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</si>
  <si>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</si>
  <si>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</si>
  <si>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</si>
  <si>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</si>
  <si>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</si>
  <si>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</si>
  <si>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</si>
  <si>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</si>
  <si>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</si>
  <si>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</si>
  <si>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</si>
  <si>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</si>
  <si>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</si>
  <si>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</si>
  <si>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</si>
  <si>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</si>
  <si>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</si>
  <si>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</si>
  <si>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</si>
  <si>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</si>
  <si>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</si>
  <si>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</si>
  <si>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</si>
  <si>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</si>
  <si>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</si>
  <si>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</si>
  <si>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</si>
  <si>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</si>
  <si>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</si>
  <si>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</si>
  <si>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</si>
  <si>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</si>
  <si>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</si>
  <si>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</si>
  <si>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</si>
  <si>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</si>
  <si>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</si>
  <si>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</si>
  <si>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</si>
  <si>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</si>
  <si>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</si>
  <si>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</si>
  <si>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</si>
  <si>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</si>
  <si>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</si>
  <si>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</si>
  <si>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</si>
  <si>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</si>
  <si>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</si>
  <si>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</si>
  <si>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</si>
  <si>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</si>
  <si>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</si>
  <si>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</si>
  <si>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</si>
  <si>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</si>
  <si>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</si>
  <si>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</si>
  <si>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</si>
  <si>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</si>
  <si>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</si>
  <si>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</si>
  <si>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</si>
  <si>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</si>
  <si>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</si>
  <si>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</si>
  <si>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</si>
  <si>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</si>
  <si>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</si>
  <si>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</si>
  <si>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</si>
  <si>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</si>
  <si>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</si>
  <si>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</si>
  <si>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</si>
  <si>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</si>
  <si>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</si>
  <si>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</si>
  <si>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</si>
  <si>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</si>
  <si>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</si>
  <si>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</si>
  <si>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</si>
  <si>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</si>
  <si>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</si>
  <si>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</si>
  <si>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</si>
  <si>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</si>
  <si>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</si>
  <si>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</si>
  <si>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</si>
  <si>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</si>
  <si>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</si>
  <si>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</si>
  <si>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</si>
  <si>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</si>
  <si>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</si>
  <si>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</si>
  <si>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</si>
  <si>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</si>
  <si>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</si>
  <si>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</si>
  <si>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</si>
  <si>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</si>
  <si>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</si>
  <si>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</si>
  <si>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</si>
  <si>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</si>
  <si>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</si>
  <si>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</si>
  <si>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</si>
  <si>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</si>
  <si>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</si>
  <si>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</si>
  <si>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</si>
  <si>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</si>
  <si>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</si>
  <si>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</si>
  <si>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</si>
  <si>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</si>
  <si>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</si>
  <si>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</si>
  <si>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</si>
  <si>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</si>
  <si>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</si>
  <si>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</si>
  <si>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</si>
  <si>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</si>
  <si>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</si>
  <si>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</si>
  <si>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</si>
  <si>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</si>
  <si>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</si>
  <si>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</si>
  <si>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</si>
  <si>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</si>
  <si>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</si>
  <si>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</si>
  <si>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</si>
  <si>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</si>
  <si>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</si>
  <si>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</si>
  <si>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</si>
  <si>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</si>
  <si>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</si>
  <si>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</si>
  <si>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</si>
  <si>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</si>
  <si>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</si>
  <si>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</si>
  <si>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</si>
  <si>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</si>
  <si>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</si>
  <si>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</si>
  <si>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</si>
  <si>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</si>
  <si>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</si>
  <si>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</si>
  <si>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</si>
  <si>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</si>
  <si>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</si>
  <si>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</si>
  <si>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</si>
  <si>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</si>
  <si>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</si>
  <si>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</si>
  <si>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</si>
  <si>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</si>
  <si>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</si>
  <si>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</si>
  <si>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</si>
  <si>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</si>
  <si>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</si>
  <si>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</si>
  <si>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</si>
  <si>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</si>
  <si>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</si>
  <si>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</si>
  <si>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</si>
  <si>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</si>
  <si>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</si>
  <si>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</si>
  <si>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</si>
  <si>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</si>
  <si>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</si>
  <si>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</si>
  <si>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</si>
  <si>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</si>
  <si>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</si>
  <si>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</si>
  <si>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</si>
  <si>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</si>
  <si>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</si>
  <si>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</si>
  <si>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</si>
  <si>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</si>
  <si>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</si>
  <si>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</si>
  <si>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</si>
  <si>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</si>
  <si>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</si>
  <si>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</si>
  <si>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</si>
  <si>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</si>
  <si>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</si>
  <si>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</si>
  <si>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</si>
  <si>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</si>
  <si>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</si>
  <si>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</si>
  <si>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</si>
  <si>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</si>
  <si>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</si>
  <si>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</si>
  <si>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</si>
  <si>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</si>
  <si>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</si>
  <si>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</si>
  <si>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</si>
  <si>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</si>
  <si>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</si>
  <si>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</si>
  <si>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</si>
  <si>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</si>
  <si>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</si>
  <si>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</si>
  <si>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</si>
  <si>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</si>
  <si>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</si>
  <si>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</si>
  <si>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</si>
  <si>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</si>
  <si>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</si>
  <si>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</si>
  <si>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</si>
  <si>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</si>
  <si>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</si>
  <si>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</si>
  <si>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</si>
  <si>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</si>
  <si>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</si>
  <si>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</si>
  <si>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</si>
  <si>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</si>
  <si>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</si>
  <si>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</si>
  <si>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</si>
  <si>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</si>
  <si>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</si>
  <si>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</si>
  <si>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</si>
  <si>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</si>
  <si>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</si>
  <si>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</si>
  <si>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</si>
  <si>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</si>
  <si>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</si>
  <si>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</si>
  <si>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</si>
  <si>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</si>
  <si>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</si>
  <si>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</si>
  <si>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</si>
  <si>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</si>
  <si>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</si>
  <si>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</si>
  <si>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</si>
  <si>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</si>
  <si>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</si>
  <si>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</si>
  <si>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</si>
  <si>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</si>
  <si>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</si>
  <si>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</si>
  <si>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</si>
  <si>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</si>
  <si>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</si>
  <si>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</si>
  <si>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</si>
  <si>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</si>
  <si>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</si>
  <si>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</si>
  <si>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</si>
  <si>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</si>
  <si>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</si>
  <si>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</si>
  <si>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</si>
  <si>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</si>
  <si>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</si>
  <si>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</si>
  <si>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</si>
  <si>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</si>
  <si>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</si>
  <si>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</si>
  <si>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</si>
  <si>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</si>
  <si>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</si>
  <si>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</si>
  <si>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</si>
  <si>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</si>
  <si>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</si>
  <si>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</si>
  <si>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</si>
  <si>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</si>
  <si>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</si>
  <si>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</si>
  <si>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</si>
  <si>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</si>
  <si>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</si>
  <si>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</si>
  <si>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</si>
  <si>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</si>
  <si>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</si>
  <si>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</si>
  <si>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</si>
  <si>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</si>
  <si>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</si>
  <si>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</si>
  <si>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</si>
  <si>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</si>
  <si>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</si>
  <si>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</si>
  <si>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</si>
  <si>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</si>
  <si>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</si>
  <si>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</si>
  <si>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</si>
  <si>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</si>
  <si>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</si>
  <si>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</si>
  <si>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</si>
  <si>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</si>
  <si>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</si>
  <si>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</si>
  <si>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</si>
  <si>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</si>
  <si>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</si>
  <si>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</si>
  <si>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</si>
  <si>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</si>
  <si>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</si>
  <si>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</si>
  <si>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</si>
  <si>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</si>
  <si>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</si>
  <si>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</si>
  <si>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</si>
  <si>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</si>
  <si>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</si>
  <si>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</si>
  <si>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</si>
  <si>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</si>
  <si>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</si>
  <si>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</si>
  <si>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</si>
  <si>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</si>
  <si>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</si>
  <si>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</si>
  <si>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</si>
  <si>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</si>
  <si>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</si>
  <si>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</si>
  <si>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</si>
  <si>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</si>
  <si>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</si>
  <si>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</si>
  <si>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</si>
  <si>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</si>
  <si>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</si>
  <si>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</si>
  <si>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</si>
  <si>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</si>
  <si>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</si>
  <si>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</si>
  <si>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</si>
  <si>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</si>
  <si>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</si>
  <si>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</si>
  <si>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</si>
  <si>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</si>
  <si>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</si>
  <si>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</si>
  <si>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</si>
  <si>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</si>
  <si>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</si>
  <si>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</si>
  <si>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</si>
  <si>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</si>
  <si>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</si>
  <si>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</si>
  <si>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</si>
  <si>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</si>
  <si>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</si>
  <si>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</si>
  <si>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</si>
  <si>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</si>
  <si>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</si>
  <si>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</si>
  <si>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</si>
  <si>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</si>
  <si>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</si>
  <si>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</si>
  <si>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</si>
  <si>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</si>
  <si>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</si>
  <si>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</si>
  <si>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</si>
  <si>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</si>
  <si>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</si>
  <si>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</si>
  <si>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</si>
  <si>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</si>
  <si>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</si>
  <si>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</si>
  <si>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</si>
  <si>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</si>
  <si>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</si>
  <si>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</si>
  <si>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</si>
  <si>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</si>
  <si>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</si>
  <si>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</si>
  <si>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</si>
  <si>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</si>
  <si>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</si>
  <si>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</si>
  <si>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</si>
  <si>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</si>
  <si>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</si>
  <si>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</si>
  <si>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</si>
  <si>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</si>
  <si>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</si>
  <si>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</si>
  <si>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</si>
  <si>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</si>
  <si>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</si>
  <si>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</si>
  <si>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</si>
  <si>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</si>
  <si>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</si>
  <si>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</si>
  <si>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</si>
  <si>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</si>
  <si>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</si>
  <si>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</si>
  <si>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</si>
  <si>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</si>
  <si>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</si>
  <si>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</si>
  <si>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</si>
  <si>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</si>
  <si>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</si>
  <si>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</si>
  <si>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</si>
  <si>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</si>
  <si>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</si>
  <si>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</si>
  <si>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</si>
  <si>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</si>
  <si>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</si>
  <si>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</si>
  <si>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</si>
  <si>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</si>
  <si>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</si>
  <si>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</si>
  <si>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</si>
  <si>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</si>
  <si>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</si>
  <si>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</si>
  <si>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</si>
  <si>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</si>
  <si>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</si>
  <si>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</si>
  <si>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</si>
  <si>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</si>
  <si>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</si>
  <si>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</si>
  <si>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</si>
  <si>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</si>
  <si>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</si>
  <si>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</si>
  <si>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</si>
  <si>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</si>
  <si>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</si>
  <si>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</si>
  <si>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</si>
  <si>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</si>
  <si>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</si>
  <si>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</si>
  <si>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</si>
  <si>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</si>
  <si>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</si>
  <si>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</si>
  <si>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</si>
  <si>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</si>
  <si>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</si>
  <si>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</si>
  <si>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</si>
  <si>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</si>
  <si>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</si>
  <si>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</si>
  <si>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</si>
  <si>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</si>
  <si>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</si>
  <si>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</si>
  <si>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</si>
  <si>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</si>
  <si>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</si>
  <si>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</si>
  <si>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</si>
  <si>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</si>
  <si>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</si>
  <si>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</si>
  <si>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</si>
  <si>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</si>
  <si>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</si>
  <si>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</si>
  <si>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</si>
  <si>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</si>
  <si>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</si>
  <si>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</si>
  <si>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</si>
  <si>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</si>
  <si>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</si>
  <si>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</si>
  <si>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</si>
  <si>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</si>
  <si>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</si>
  <si>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</si>
  <si>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</si>
  <si>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</si>
  <si>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</si>
  <si>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</si>
  <si>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</si>
  <si>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</si>
  <si>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</si>
  <si>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</si>
  <si>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</si>
  <si>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</si>
  <si>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</si>
  <si>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</si>
  <si>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</si>
  <si>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</si>
  <si>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</si>
  <si>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</si>
  <si>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</si>
  <si>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</si>
  <si>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</si>
  <si>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</si>
  <si>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</si>
  <si>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</si>
  <si>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</si>
  <si>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</si>
  <si>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</si>
  <si>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</si>
  <si>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</si>
  <si>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</si>
  <si>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</si>
  <si>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</si>
  <si>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</si>
  <si>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</si>
  <si>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</si>
  <si>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</si>
  <si>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</si>
  <si>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</si>
  <si>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</si>
  <si>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</si>
  <si>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</si>
  <si>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</si>
  <si>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</si>
  <si>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</si>
  <si>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</si>
  <si>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</si>
  <si>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</si>
  <si>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</si>
  <si>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</si>
  <si>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</si>
  <si>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</si>
  <si>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</si>
  <si>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</si>
  <si>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</si>
  <si>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</si>
  <si>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</si>
  <si>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</si>
  <si>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</si>
  <si>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</si>
  <si>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</si>
  <si>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</si>
  <si>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</si>
  <si>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</si>
  <si>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</si>
  <si>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</si>
  <si>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</si>
  <si>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</si>
  <si>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</si>
  <si>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</si>
  <si>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</si>
  <si>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</si>
  <si>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</si>
  <si>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</si>
  <si>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</si>
  <si>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</si>
  <si>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</si>
  <si>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</si>
  <si>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</si>
  <si>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</si>
  <si>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</si>
  <si>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</si>
  <si>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</si>
  <si>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</si>
  <si>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</si>
  <si>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</si>
  <si>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</si>
  <si>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</si>
  <si>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</si>
  <si>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</si>
  <si>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</si>
  <si>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</si>
  <si>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</si>
  <si>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</si>
  <si>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</si>
  <si>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</si>
  <si>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</si>
  <si>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</si>
  <si>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</si>
  <si>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</si>
  <si>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</si>
  <si>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</si>
  <si>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</si>
  <si>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</si>
  <si>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</si>
  <si>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</si>
  <si>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</si>
  <si>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</si>
  <si>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</si>
  <si>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</si>
  <si>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</si>
  <si>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</si>
  <si>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</si>
  <si>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</si>
  <si>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</si>
  <si>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</si>
  <si>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</si>
  <si>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</si>
  <si>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</si>
  <si>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</si>
  <si>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</si>
  <si>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</si>
  <si>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</si>
  <si>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</si>
  <si>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</si>
  <si>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</si>
  <si>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</si>
  <si>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</si>
  <si>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</si>
  <si>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</si>
  <si>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</si>
  <si>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</si>
  <si>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</si>
  <si>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</si>
  <si>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</si>
  <si>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</si>
  <si>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</si>
  <si>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</si>
  <si>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</si>
  <si>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</si>
  <si>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</si>
  <si>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</si>
  <si>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</si>
  <si>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</si>
  <si>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</si>
  <si>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</si>
  <si>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</si>
  <si>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</si>
  <si>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</si>
  <si>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</si>
  <si>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</si>
  <si>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</si>
  <si>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</si>
  <si>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</si>
  <si>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</si>
  <si>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</si>
  <si>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</si>
  <si>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</si>
  <si>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</si>
  <si>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</si>
  <si>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</si>
  <si>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</si>
  <si>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</si>
  <si>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</si>
  <si>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</si>
  <si>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</si>
  <si>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</si>
  <si>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</si>
  <si>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</si>
  <si>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</si>
  <si>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</si>
  <si>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</si>
  <si>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</si>
  <si>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</si>
  <si>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</si>
  <si>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</si>
  <si>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</si>
  <si>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</si>
  <si>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</si>
  <si>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</si>
  <si>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</si>
  <si>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</si>
  <si>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</si>
  <si>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</si>
  <si>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</si>
  <si>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</si>
  <si>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</si>
  <si>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</si>
  <si>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</si>
  <si>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</si>
  <si>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</si>
  <si>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</si>
  <si>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</si>
  <si>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</si>
  <si>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</si>
  <si>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</si>
  <si>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</si>
  <si>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</si>
  <si>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</si>
  <si>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</si>
  <si>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</si>
  <si>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</si>
  <si>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</si>
  <si>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</si>
  <si>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</si>
  <si>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</si>
  <si>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</si>
  <si>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</si>
  <si>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</si>
  <si>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</si>
  <si>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</si>
  <si>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</si>
  <si>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</si>
  <si>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</si>
  <si>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</si>
  <si>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</si>
  <si>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</si>
  <si>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</si>
  <si>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</si>
  <si>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</si>
  <si>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</si>
  <si>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</si>
  <si>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</si>
  <si>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</si>
  <si>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</si>
  <si>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</si>
  <si>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</si>
  <si>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</si>
  <si>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</si>
  <si>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</si>
  <si>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</si>
  <si>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</si>
  <si>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</si>
  <si>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</si>
  <si>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</si>
  <si>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</si>
  <si>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</si>
  <si>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</si>
  <si>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</si>
  <si>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</si>
  <si>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</si>
  <si>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</si>
  <si>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</si>
  <si>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</si>
  <si>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</si>
  <si>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</si>
  <si>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</si>
  <si>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</si>
  <si>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</si>
  <si>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</si>
  <si>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</si>
  <si>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</si>
  <si>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</si>
  <si>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</si>
  <si>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</si>
  <si>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</si>
  <si>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</si>
  <si>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</si>
  <si>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</si>
  <si>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</si>
  <si>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</si>
  <si>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</si>
  <si>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</si>
  <si>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</si>
  <si>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</si>
  <si>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</si>
  <si>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</si>
  <si>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</si>
  <si>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</si>
  <si>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</si>
  <si>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</si>
  <si>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</si>
  <si>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</si>
  <si>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</si>
  <si>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</si>
  <si>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</si>
  <si>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</si>
  <si>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</si>
  <si>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</si>
  <si>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</si>
  <si>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</si>
  <si>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</si>
  <si>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</si>
  <si>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</si>
  <si>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</si>
  <si>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</si>
  <si>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</si>
  <si>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</si>
  <si>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</si>
  <si>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</si>
  <si>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</si>
  <si>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</si>
  <si>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</si>
  <si>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</si>
  <si>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</si>
  <si>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</si>
  <si>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</si>
  <si>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</si>
  <si>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</si>
  <si>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</si>
  <si>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</si>
  <si>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</si>
  <si>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</si>
  <si>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</si>
  <si>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</si>
  <si>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</si>
  <si>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</si>
  <si>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</si>
  <si>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</si>
  <si>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</si>
  <si>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</si>
  <si>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</si>
  <si>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</si>
  <si>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</si>
  <si>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</si>
  <si>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</si>
  <si>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</si>
  <si>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</si>
  <si>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</si>
  <si>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</si>
  <si>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</si>
  <si>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</si>
  <si>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</si>
  <si>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</si>
  <si>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</si>
  <si>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</si>
  <si>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</si>
  <si>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</si>
  <si>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</si>
  <si>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</si>
  <si>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</si>
  <si>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</si>
  <si>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</si>
  <si>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</si>
  <si>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</si>
  <si>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</si>
  <si>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</si>
  <si>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</si>
  <si>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</si>
  <si>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</si>
  <si>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</si>
  <si>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</si>
  <si>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</si>
  <si>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</si>
  <si>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</si>
  <si>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</si>
  <si>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</si>
  <si>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</si>
  <si>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</si>
  <si>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</si>
  <si>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</si>
  <si>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</si>
  <si>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</si>
  <si>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</si>
  <si>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</si>
  <si>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</si>
  <si>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</si>
  <si>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</si>
  <si>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</si>
  <si>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</si>
  <si>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</si>
  <si>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</si>
  <si>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</si>
  <si>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</si>
  <si>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</si>
  <si>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</si>
  <si>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</si>
  <si>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</si>
  <si>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</si>
  <si>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</si>
  <si>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</si>
  <si>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</si>
  <si>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</si>
  <si>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</si>
  <si>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</si>
  <si>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</si>
  <si>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</si>
  <si>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</si>
  <si>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</si>
  <si>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</si>
  <si>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</si>
  <si>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</si>
  <si>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</si>
  <si>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</si>
  <si>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</si>
  <si>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</si>
  <si>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</si>
  <si>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</si>
  <si>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</si>
  <si>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</si>
  <si>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</si>
  <si>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</si>
  <si>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</si>
  <si>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</si>
  <si>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</si>
  <si>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</si>
  <si>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</si>
  <si>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</si>
  <si>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</si>
  <si>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</si>
  <si>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</si>
  <si>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</si>
  <si>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</si>
  <si>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</si>
  <si>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</si>
  <si>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</si>
  <si>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</si>
  <si>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</si>
  <si>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</si>
  <si>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</si>
  <si>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</si>
  <si>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</si>
  <si>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</si>
  <si>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</si>
  <si>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</si>
  <si>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</si>
  <si>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</si>
  <si>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</si>
  <si>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</si>
  <si>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</si>
  <si>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</si>
  <si>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</si>
  <si>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</si>
  <si>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</si>
  <si>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</si>
  <si>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</si>
  <si>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</si>
  <si>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</si>
  <si>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</si>
  <si>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</si>
  <si>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</si>
  <si>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</si>
  <si>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</si>
  <si>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</si>
  <si>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</si>
  <si>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</si>
  <si>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</si>
  <si>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</si>
  <si>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</si>
  <si>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</si>
  <si>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</si>
  <si>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</si>
  <si>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</si>
  <si>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</si>
  <si>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</si>
  <si>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</si>
  <si>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</si>
  <si>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</si>
  <si>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</si>
  <si>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</si>
  <si>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</si>
  <si>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</si>
  <si>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</si>
  <si>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</si>
  <si>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</si>
  <si>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</si>
  <si>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</si>
  <si>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</si>
  <si>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</si>
  <si>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</si>
  <si>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</si>
  <si>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</si>
  <si>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</si>
  <si>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</si>
  <si>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</si>
  <si>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</si>
  <si>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</si>
  <si>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</si>
  <si>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</si>
  <si>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</si>
  <si>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</si>
  <si>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</si>
  <si>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</si>
  <si>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</si>
  <si>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</si>
  <si>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</si>
  <si>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</si>
  <si>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</si>
  <si>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</si>
  <si>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</si>
  <si>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</si>
  <si>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</si>
  <si>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</si>
  <si>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</si>
  <si>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</si>
  <si>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</si>
  <si>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</si>
  <si>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</si>
  <si>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</si>
  <si>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</si>
  <si>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</si>
  <si>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</si>
  <si>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</si>
  <si>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</si>
  <si>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</si>
  <si>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</si>
  <si>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</si>
  <si>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</si>
  <si>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</si>
  <si>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</si>
  <si>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</si>
  <si>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</si>
  <si>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</si>
  <si>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</si>
  <si>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</si>
  <si>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</si>
  <si>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</si>
  <si>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</si>
  <si>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</si>
  <si>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</si>
  <si>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</si>
  <si>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</si>
  <si>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</si>
  <si>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</si>
  <si>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</si>
  <si>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</si>
  <si>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</si>
  <si>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</si>
  <si>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</si>
  <si>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</si>
  <si>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</si>
  <si>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</si>
  <si>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</si>
  <si>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</si>
  <si>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</si>
  <si>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</si>
  <si>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</si>
  <si>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</si>
  <si>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</si>
  <si>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</si>
  <si>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</si>
  <si>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</si>
  <si>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</si>
  <si>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</si>
  <si>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</si>
  <si>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</si>
  <si>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</si>
  <si>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</si>
  <si>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</si>
  <si>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</si>
  <si>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</si>
  <si>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</si>
  <si>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</si>
  <si>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</si>
  <si>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</si>
  <si>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</si>
  <si>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</si>
  <si>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</si>
  <si>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</si>
  <si>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</si>
  <si>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</si>
  <si>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</si>
  <si>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</si>
  <si>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</si>
  <si>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</si>
  <si>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</si>
  <si>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</si>
  <si>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</si>
  <si>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</si>
  <si>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</si>
  <si>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</si>
  <si>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</si>
  <si>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</si>
  <si>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</si>
  <si>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</si>
  <si>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</si>
  <si>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</si>
  <si>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</si>
  <si>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</si>
  <si>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</si>
  <si>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</si>
  <si>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</si>
  <si>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</si>
  <si>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</si>
  <si>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</si>
  <si>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</si>
  <si>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</si>
  <si>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</si>
  <si>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</si>
  <si>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</si>
  <si>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</si>
  <si>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</si>
  <si>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</si>
  <si>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</si>
  <si>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</si>
  <si>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</si>
  <si>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</si>
  <si>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</si>
  <si>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</si>
  <si>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</si>
  <si>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</si>
  <si>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</si>
  <si>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</si>
  <si>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</si>
  <si>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</si>
  <si>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</si>
  <si>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</si>
  <si>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</si>
  <si>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</si>
  <si>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</si>
  <si>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</si>
  <si>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</si>
  <si>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</si>
  <si>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</si>
  <si>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</si>
  <si>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</si>
  <si>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</si>
  <si>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</si>
  <si>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</si>
  <si>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</si>
  <si>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</si>
  <si>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</si>
  <si>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</si>
  <si>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</si>
  <si>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</si>
  <si>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</si>
  <si>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</si>
  <si>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</si>
  <si>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</si>
  <si>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</si>
  <si>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</si>
  <si>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</si>
  <si>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</si>
  <si>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</si>
  <si>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</si>
  <si>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</si>
  <si>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</si>
  <si>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</si>
  <si>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</si>
  <si>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</si>
  <si>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</si>
  <si>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</si>
  <si>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</si>
  <si>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</si>
  <si>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</si>
  <si>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</si>
  <si>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</si>
  <si>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</si>
  <si>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</si>
  <si>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</si>
  <si>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</si>
  <si>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</si>
  <si>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</si>
  <si>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</si>
  <si>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</si>
  <si>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</si>
  <si>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</si>
  <si>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</si>
  <si>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</si>
  <si>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</si>
  <si>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</si>
  <si>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</si>
  <si>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</si>
  <si>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</si>
  <si>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</si>
  <si>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</si>
  <si>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</si>
  <si>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</si>
  <si>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</si>
  <si>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</si>
  <si>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</si>
  <si>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</si>
  <si>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</si>
  <si>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</si>
  <si>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</si>
  <si>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</si>
  <si>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</si>
  <si>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</si>
  <si>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</si>
  <si>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</si>
  <si>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</si>
  <si>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</si>
  <si>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</si>
  <si>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</si>
  <si>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</si>
  <si>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</si>
  <si>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</si>
  <si>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</si>
  <si>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</si>
  <si>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</si>
  <si>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</si>
  <si>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</si>
  <si>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</si>
  <si>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</si>
  <si>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</si>
  <si>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</si>
  <si>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</si>
  <si>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</si>
  <si>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</si>
  <si>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</si>
  <si>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</si>
  <si>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</si>
  <si>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</si>
  <si>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</si>
  <si>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</si>
  <si>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</si>
  <si>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</si>
  <si>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</si>
  <si>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</si>
  <si>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</si>
  <si>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</si>
  <si>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</si>
  <si>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</si>
  <si>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</si>
  <si>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</si>
  <si>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</si>
  <si>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</si>
  <si>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</si>
  <si>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</si>
  <si>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</si>
  <si>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</si>
  <si>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</si>
  <si>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</si>
  <si>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</si>
  <si>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</si>
  <si>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</si>
  <si>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</si>
  <si>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</si>
  <si>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</si>
  <si>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</si>
  <si>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</si>
  <si>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</si>
  <si>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</si>
  <si>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</si>
  <si>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</si>
  <si>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</si>
  <si>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</si>
  <si>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</si>
  <si>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</si>
  <si>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</si>
  <si>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</si>
  <si>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</si>
  <si>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</si>
  <si>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</si>
  <si>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</si>
  <si>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</si>
  <si>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</si>
  <si>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</si>
  <si>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</si>
  <si>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</si>
  <si>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</si>
  <si>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</si>
  <si>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</si>
  <si>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</si>
  <si>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</si>
  <si>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</si>
  <si>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</si>
  <si>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</si>
  <si>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</si>
  <si>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</si>
  <si>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</si>
  <si>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</si>
  <si>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</si>
  <si>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</si>
  <si>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</si>
  <si>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</si>
  <si>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</si>
  <si>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</si>
  <si>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</si>
  <si>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</si>
  <si>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</si>
  <si>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</si>
  <si>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</si>
  <si>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</si>
  <si>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</si>
  <si>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</si>
  <si>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</si>
  <si>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</si>
  <si>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</si>
  <si>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</si>
  <si>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</si>
  <si>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</si>
  <si>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</si>
  <si>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</si>
  <si>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</si>
  <si>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</si>
  <si>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</si>
  <si>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</si>
  <si>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</si>
  <si>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</si>
  <si>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</si>
  <si>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</si>
  <si>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</si>
  <si>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</si>
  <si>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</si>
  <si>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</si>
  <si>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</si>
  <si>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</si>
  <si>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</si>
  <si>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</si>
  <si>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</si>
  <si>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</si>
  <si>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</si>
  <si>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</si>
  <si>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</si>
  <si>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</si>
  <si>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</si>
  <si>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</si>
  <si>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</si>
  <si>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</si>
  <si>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</si>
  <si>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</si>
  <si>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</si>
  <si>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</si>
  <si>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</si>
  <si>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</si>
  <si>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</si>
  <si>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</si>
  <si>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</si>
  <si>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</si>
  <si>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</si>
  <si>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</si>
  <si>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</si>
  <si>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</si>
  <si>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</si>
  <si>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</si>
  <si>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</si>
  <si>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</si>
  <si>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</si>
  <si>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</si>
  <si>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</si>
  <si>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</si>
  <si>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</si>
  <si>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</si>
  <si>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</si>
  <si>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</si>
  <si>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</si>
  <si>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</si>
  <si>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</si>
  <si>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</si>
  <si>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</si>
  <si>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</si>
  <si>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</si>
  <si>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</si>
  <si>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</si>
  <si>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</si>
  <si>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</si>
  <si>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</si>
  <si>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</si>
  <si>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</si>
  <si>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</si>
  <si>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</si>
  <si>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</si>
  <si>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</si>
  <si>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</si>
  <si>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</si>
  <si>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</si>
  <si>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</si>
  <si>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</si>
  <si>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</si>
  <si>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</si>
  <si>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</si>
  <si>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</si>
  <si>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</si>
  <si>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</si>
  <si>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</si>
  <si>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</si>
  <si>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</si>
  <si>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</si>
  <si>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</si>
  <si>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</si>
  <si>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</si>
  <si>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</si>
  <si>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</si>
  <si>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</si>
  <si>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</si>
  <si>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</si>
  <si>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</si>
  <si>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</si>
  <si>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</si>
  <si>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</si>
  <si>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</si>
  <si>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</si>
  <si>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</si>
  <si>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</si>
  <si>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</si>
  <si>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</si>
  <si>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</si>
  <si>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</si>
  <si>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</si>
  <si>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</si>
  <si>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</si>
  <si>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</si>
  <si>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</si>
  <si>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</si>
  <si>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</si>
  <si>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</si>
  <si>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</si>
  <si>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</si>
  <si>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</si>
  <si>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</si>
  <si>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</si>
  <si>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</si>
  <si>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</si>
  <si>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</si>
  <si>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</si>
  <si>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</si>
  <si>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</si>
  <si>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</si>
  <si>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</si>
  <si>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</si>
  <si>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</si>
  <si>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</si>
  <si>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</si>
  <si>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</si>
  <si>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</si>
  <si>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</si>
  <si>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</si>
  <si>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</si>
  <si>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</si>
  <si>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</si>
  <si>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</si>
  <si>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</si>
  <si>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</si>
  <si>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</si>
  <si>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</si>
  <si>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</si>
  <si>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</si>
  <si>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</si>
  <si>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</si>
  <si>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</si>
  <si>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</si>
  <si>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</si>
  <si>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</si>
  <si>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</si>
  <si>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</si>
  <si>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</si>
  <si>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</si>
  <si>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</si>
  <si>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</si>
  <si>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</si>
  <si>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</si>
  <si>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</si>
  <si>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</si>
  <si>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</si>
  <si>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</si>
  <si>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</si>
  <si>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</si>
  <si>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</si>
  <si>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</si>
  <si>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</si>
  <si>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</si>
  <si>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</si>
  <si>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</si>
  <si>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</si>
  <si>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</si>
  <si>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</si>
  <si>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</si>
  <si>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</si>
  <si>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</si>
  <si>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</si>
  <si>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</si>
  <si>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</si>
  <si>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</si>
  <si>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</si>
  <si>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</si>
  <si>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</si>
  <si>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</si>
  <si>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</si>
  <si>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</si>
  <si>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</si>
  <si>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</si>
  <si>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</si>
  <si>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</si>
  <si>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</si>
  <si>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</si>
  <si>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</si>
  <si>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</si>
  <si>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</si>
  <si>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</si>
  <si>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</si>
  <si>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</si>
  <si>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</si>
  <si>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</si>
  <si>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</si>
  <si>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</si>
  <si>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</si>
  <si>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</si>
  <si>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</si>
  <si>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</si>
  <si>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</si>
  <si>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</si>
  <si>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</si>
  <si>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</si>
  <si>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</si>
  <si>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</si>
  <si>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</si>
  <si>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</si>
  <si>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</si>
  <si>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</si>
  <si>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</si>
  <si>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</si>
  <si>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</si>
  <si>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</si>
  <si>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</si>
  <si>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</si>
  <si>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</si>
  <si>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</si>
  <si>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</si>
  <si>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</si>
  <si>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</si>
  <si>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</si>
  <si>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</si>
  <si>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</si>
  <si>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</si>
  <si>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</si>
  <si>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</si>
  <si>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</si>
  <si>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</si>
  <si>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</si>
  <si>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</si>
  <si>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</si>
  <si>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</si>
  <si>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</si>
  <si>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</si>
  <si>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</si>
  <si>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</si>
  <si>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</si>
  <si>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</si>
  <si>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</si>
  <si>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</si>
  <si>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</si>
  <si>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</si>
  <si>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</si>
  <si>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</si>
  <si>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</si>
  <si>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</si>
  <si>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</si>
  <si>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</si>
  <si>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</si>
  <si>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</si>
  <si>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</si>
  <si>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</si>
  <si>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</si>
  <si>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</si>
  <si>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</si>
  <si>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</si>
  <si>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</si>
  <si>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</si>
  <si>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</si>
  <si>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</si>
  <si>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</si>
  <si>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</si>
  <si>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</si>
  <si>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</si>
  <si>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</si>
  <si>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</si>
  <si>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</si>
  <si>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</si>
  <si>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</si>
  <si>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</si>
  <si>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</si>
  <si>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</si>
  <si>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</si>
  <si>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</si>
  <si>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</si>
  <si>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</si>
  <si>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</si>
  <si>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</si>
  <si>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</si>
  <si>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</si>
  <si>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</si>
  <si>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</si>
  <si>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</si>
  <si>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</si>
  <si>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</si>
  <si>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</si>
  <si>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</si>
  <si>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</si>
  <si>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</si>
  <si>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</si>
  <si>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</si>
  <si>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</si>
  <si>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</si>
  <si>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</si>
  <si>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</si>
  <si>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</si>
  <si>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</si>
  <si>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</si>
  <si>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</si>
  <si>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</si>
  <si>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</si>
  <si>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</si>
  <si>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</si>
  <si>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</si>
  <si>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</si>
  <si>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</si>
  <si>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</si>
  <si>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</si>
  <si>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</si>
  <si>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</si>
  <si>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</si>
  <si>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</si>
  <si>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</si>
  <si>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</si>
  <si>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</si>
  <si>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</si>
  <si>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</si>
  <si>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</si>
  <si>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</si>
  <si>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</si>
  <si>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</si>
  <si>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</si>
  <si>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</si>
  <si>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</si>
  <si>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</si>
  <si>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</si>
  <si>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</si>
  <si>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</si>
  <si>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</si>
  <si>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</si>
  <si>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</si>
  <si>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</si>
  <si>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</si>
  <si>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</si>
  <si>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</si>
  <si>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</si>
  <si>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</si>
  <si>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</si>
  <si>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</si>
  <si>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</si>
  <si>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</si>
  <si>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</si>
  <si>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</si>
  <si>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</si>
  <si>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</si>
  <si>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</si>
  <si>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</si>
  <si>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</si>
  <si>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</si>
  <si>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</si>
  <si>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</si>
  <si>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</si>
  <si>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</si>
  <si>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</si>
  <si>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</si>
  <si>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</si>
  <si>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</si>
  <si>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</si>
  <si>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</si>
  <si>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</si>
  <si>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</si>
  <si>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</si>
  <si>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</si>
  <si>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</si>
  <si>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</si>
  <si>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</si>
  <si>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</si>
  <si>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</si>
  <si>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</si>
  <si>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</si>
  <si>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</si>
  <si>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</si>
  <si>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</si>
  <si>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</si>
  <si>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</si>
  <si>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</si>
  <si>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</si>
  <si>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</si>
  <si>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</si>
  <si>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</si>
  <si>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</si>
  <si>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</si>
  <si>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</si>
  <si>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</si>
  <si>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</si>
  <si>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</si>
  <si>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</si>
  <si>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</si>
  <si>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</si>
  <si>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</si>
  <si>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</si>
  <si>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</si>
  <si>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</si>
  <si>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</si>
  <si>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</si>
  <si>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</si>
  <si>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</si>
  <si>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</si>
  <si>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</si>
  <si>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</si>
  <si>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</si>
  <si>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</si>
  <si>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</si>
  <si>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</si>
  <si>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</si>
  <si>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</si>
  <si>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</si>
  <si>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</si>
  <si>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</si>
  <si>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</si>
  <si>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</si>
  <si>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</si>
  <si>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</si>
  <si>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</si>
  <si>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</si>
  <si>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</si>
  <si>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</si>
  <si>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</si>
  <si>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</si>
  <si>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</si>
  <si>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</si>
  <si>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</si>
  <si>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</si>
  <si>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</si>
  <si>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</si>
  <si>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</si>
  <si>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</si>
  <si>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</si>
  <si>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</si>
  <si>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</si>
  <si>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</si>
  <si>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</si>
  <si>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</si>
  <si>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</si>
  <si>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</si>
  <si>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</si>
  <si>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</si>
  <si>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</si>
  <si>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</si>
  <si>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</si>
  <si>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</si>
  <si>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</si>
  <si>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</si>
  <si>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</si>
  <si>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</si>
  <si>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</si>
  <si>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</si>
  <si>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</si>
  <si>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</si>
  <si>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</si>
  <si>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</si>
  <si>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</si>
  <si>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</si>
  <si>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</si>
  <si>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</si>
  <si>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</si>
  <si>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</si>
  <si>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</si>
  <si>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</si>
  <si>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</si>
  <si>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</si>
  <si>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</si>
  <si>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</si>
  <si>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</si>
  <si>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</si>
  <si>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</si>
  <si>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</si>
  <si>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</si>
  <si>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</si>
  <si>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</si>
  <si>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</si>
  <si>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</si>
  <si>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</si>
  <si>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</si>
  <si>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</si>
  <si>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</si>
  <si>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</si>
  <si>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</si>
  <si>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</si>
  <si>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</si>
  <si>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</si>
  <si>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</si>
  <si>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</si>
  <si>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</si>
  <si>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</si>
  <si>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</si>
  <si>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</si>
  <si>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</si>
  <si>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</si>
  <si>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</si>
  <si>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</si>
  <si>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</si>
  <si>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</si>
  <si>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</si>
  <si>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</si>
  <si>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</si>
  <si>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</si>
  <si>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</si>
  <si>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</si>
  <si>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</si>
  <si>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</si>
  <si>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</si>
  <si>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</si>
  <si>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</si>
  <si>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</si>
  <si>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</si>
  <si>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</si>
  <si>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</si>
  <si>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</si>
  <si>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</si>
  <si>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</si>
  <si>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</si>
  <si>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</si>
  <si>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</si>
  <si>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</si>
  <si>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</si>
  <si>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</si>
  <si>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</si>
  <si>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</si>
  <si>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</si>
  <si>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</si>
  <si>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</si>
  <si>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</si>
  <si>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</si>
  <si>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</si>
  <si>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</si>
  <si>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</si>
  <si>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</si>
  <si>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</si>
  <si>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</si>
  <si>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</si>
  <si>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</si>
  <si>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</si>
  <si>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</si>
  <si>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</si>
  <si>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</si>
  <si>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</si>
  <si>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</si>
  <si>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</si>
  <si>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</si>
  <si>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</si>
  <si>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</si>
  <si>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</si>
  <si>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</si>
  <si>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</si>
  <si>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</si>
  <si>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</si>
  <si>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</si>
  <si>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</si>
  <si>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</si>
  <si>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</si>
  <si>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</si>
  <si>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</si>
  <si>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</si>
  <si>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</si>
  <si>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</si>
  <si>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</si>
  <si>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</si>
  <si>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</si>
  <si>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</si>
  <si>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</si>
  <si>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</si>
  <si>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</si>
  <si>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</si>
  <si>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</si>
  <si>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</si>
  <si>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</si>
  <si>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</si>
  <si>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</si>
  <si>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</si>
  <si>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</si>
  <si>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</si>
  <si>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</si>
  <si>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</si>
  <si>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</si>
  <si>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</si>
  <si>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</si>
  <si>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</si>
  <si>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</si>
  <si>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</si>
  <si>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</si>
  <si>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</si>
  <si>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</si>
  <si>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</si>
  <si>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</si>
  <si>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</si>
  <si>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</si>
  <si>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</si>
  <si>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</si>
  <si>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</si>
  <si>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</si>
  <si>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</si>
  <si>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</si>
  <si>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</si>
  <si>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</si>
  <si>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</si>
  <si>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</si>
  <si>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</si>
  <si>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</si>
  <si>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</si>
  <si>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</si>
  <si>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</si>
  <si>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</si>
  <si>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</si>
  <si>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</si>
  <si>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</si>
  <si>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</si>
  <si>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</si>
  <si>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</si>
  <si>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</si>
  <si>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</si>
  <si>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</si>
  <si>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</si>
  <si>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</si>
  <si>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</si>
  <si>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</si>
  <si>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</si>
  <si>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</si>
  <si>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</si>
  <si>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</si>
  <si>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</si>
  <si>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</si>
  <si>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</si>
  <si>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</si>
  <si>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</si>
  <si>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</si>
  <si>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</si>
  <si>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</si>
  <si>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</si>
  <si>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</si>
  <si>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</si>
  <si>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</si>
  <si>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</si>
  <si>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</si>
  <si>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</si>
  <si>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</si>
  <si>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</si>
  <si>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</si>
  <si>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</si>
  <si>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</si>
  <si>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</si>
  <si>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</si>
  <si>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</si>
  <si>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</si>
  <si>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</si>
  <si>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</si>
  <si>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</si>
  <si>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</si>
  <si>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</si>
  <si>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</si>
  <si>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</si>
  <si>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</si>
  <si>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</si>
  <si>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</si>
  <si>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</si>
  <si>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</si>
  <si>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</si>
  <si>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</si>
  <si>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</si>
  <si>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</si>
  <si>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</si>
  <si>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</si>
  <si>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</si>
  <si>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</si>
  <si>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</si>
  <si>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</si>
  <si>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</si>
  <si>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</si>
  <si>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</si>
  <si>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</si>
  <si>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</si>
  <si>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</si>
  <si>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</si>
  <si>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</si>
  <si>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</si>
  <si>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</si>
  <si>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</si>
  <si>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</si>
  <si>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</si>
  <si>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</si>
  <si>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</si>
  <si>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</si>
  <si>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</si>
  <si>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</si>
  <si>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</si>
  <si>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</si>
  <si>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</si>
  <si>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</si>
  <si>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</si>
  <si>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</si>
  <si>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</si>
  <si>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</si>
  <si>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</si>
  <si>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</si>
  <si>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</si>
  <si>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</si>
  <si>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</si>
  <si>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</si>
  <si>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</si>
  <si>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</si>
  <si>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</si>
  <si>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</si>
  <si>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</si>
  <si>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</si>
  <si>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</si>
  <si>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</si>
  <si>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</si>
  <si>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</si>
  <si>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</si>
  <si>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</si>
  <si>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</si>
  <si>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</si>
  <si>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</si>
  <si>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</si>
  <si>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</si>
  <si>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</si>
  <si>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</si>
  <si>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</si>
  <si>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</si>
  <si>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</si>
  <si>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</si>
  <si>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</si>
  <si>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</si>
  <si>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</si>
  <si>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</si>
  <si>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</si>
  <si>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</si>
  <si>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</si>
  <si>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</si>
  <si>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</si>
  <si>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</si>
  <si>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</si>
  <si>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</si>
  <si>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</si>
  <si>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</si>
  <si>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</si>
  <si>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</si>
  <si>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</si>
  <si>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</si>
  <si>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</si>
  <si>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</si>
  <si>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</si>
  <si>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</si>
  <si>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</si>
  <si>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</si>
  <si>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</si>
  <si>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</si>
  <si>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</si>
  <si>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</si>
  <si>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</si>
  <si>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</si>
  <si>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</si>
  <si>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</si>
  <si>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</si>
  <si>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</si>
  <si>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</si>
  <si>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</si>
  <si>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23/2011/032</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</si>
  <si>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</si>
  <si>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</si>
  <si>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</si>
  <si>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</si>
  <si>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</si>
  <si>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</si>
  <si>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</si>
  <si>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</si>
  <si>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</si>
  <si>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</si>
  <si>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</si>
  <si>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</si>
  <si>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</si>
  <si>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</si>
  <si>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</si>
  <si>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</si>
  <si>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</si>
  <si>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</si>
  <si>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</si>
  <si>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</si>
  <si>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</si>
  <si>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BERTA PAULA RIVERA QUIROZ</t>
  </si>
  <si>
    <t>BERTA TULIA RIVERO QUIROZ</t>
  </si>
  <si>
    <t>CALLE 14 #3B-34 BARRIO NUEVA GRANADA SAHAGUN-CORDOBA</t>
  </si>
  <si>
    <t>FRUTOZ@HOTMAIL.COM</t>
  </si>
  <si>
    <t>2021-23-10000817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</si>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</sst>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5"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507</v>
      </c>
      <c r="K20" s="151">
        <v>3958681674</v>
      </c>
      <c r="L20" s="152"/>
      <c r="M20" s="152">
        <v>44561</v>
      </c>
      <c r="N20" s="135">
        <f>+(M20-L20)/30</f>
        <v>1485.3666666666666</v>
      </c>
      <c r="O20" s="138"/>
      <c r="U20" s="134"/>
      <c r="V20" s="105">
        <f ca="1">NOW()</f>
        <v>44194.171198263888</v>
      </c>
      <c r="W20" s="105">
        <f ca="1">NOW()</f>
        <v>44194.171198263888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40562</v>
      </c>
      <c r="F48" s="145">
        <v>40908</v>
      </c>
      <c r="G48" s="160">
        <f>IF(AND(E48&lt;&gt;"",F48&lt;&gt;""),((F48-E48)/30),"")</f>
        <v>11.533333333333333</v>
      </c>
      <c r="H48" s="114" t="s">
        <v>2691</v>
      </c>
      <c r="I48" s="113" t="s">
        <v>220</v>
      </c>
      <c r="J48" s="113" t="s">
        <v>507</v>
      </c>
      <c r="K48" s="116">
        <v>740757512</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t="s">
        <v>2683</v>
      </c>
      <c r="F49" s="145" t="s">
        <v>2687</v>
      </c>
      <c r="G49" s="160">
        <f t="shared" ref="G49:G50" si="2">IF(AND(E49&lt;&gt;"",F49&lt;&gt;""),((F49-E49)/30),"")</f>
        <v>11.066666666666666</v>
      </c>
      <c r="H49" s="114" t="s">
        <v>2693</v>
      </c>
      <c r="I49" s="113" t="s">
        <v>220</v>
      </c>
      <c r="J49" s="113" t="s">
        <v>507</v>
      </c>
      <c r="K49" s="116">
        <v>2002483098</v>
      </c>
      <c r="L49" s="115" t="s">
        <v>1148</v>
      </c>
      <c r="M49" s="117">
        <v>1</v>
      </c>
      <c r="N49" s="115" t="s">
        <v>27</v>
      </c>
      <c r="O49" s="115" t="s">
        <v>1148</v>
      </c>
      <c r="P49" s="78"/>
    </row>
    <row r="50" spans="1:16" s="6" customFormat="1" ht="24.75" customHeight="1" x14ac:dyDescent="0.25">
      <c r="A50" s="143">
        <v>3</v>
      </c>
      <c r="B50" s="111" t="s">
        <v>2676</v>
      </c>
      <c r="C50" s="112" t="s">
        <v>31</v>
      </c>
      <c r="D50" s="110" t="s">
        <v>2679</v>
      </c>
      <c r="E50" s="145" t="s">
        <v>2684</v>
      </c>
      <c r="F50" s="145" t="s">
        <v>2688</v>
      </c>
      <c r="G50" s="160">
        <f t="shared" si="2"/>
        <v>12.133333333333333</v>
      </c>
      <c r="H50" s="119" t="s">
        <v>2694</v>
      </c>
      <c r="I50" s="113" t="s">
        <v>220</v>
      </c>
      <c r="J50" s="113" t="s">
        <v>507</v>
      </c>
      <c r="K50" s="116">
        <v>21226392</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t="s">
        <v>2684</v>
      </c>
      <c r="F51" s="145" t="s">
        <v>2688</v>
      </c>
      <c r="G51" s="160">
        <f t="shared" ref="G51:G107" si="3">IF(AND(E51&lt;&gt;"",F51&lt;&gt;""),((F51-E51)/30),"")</f>
        <v>12.133333333333333</v>
      </c>
      <c r="H51" s="114" t="s">
        <v>2695</v>
      </c>
      <c r="I51" s="113" t="s">
        <v>220</v>
      </c>
      <c r="J51" s="113" t="s">
        <v>507</v>
      </c>
      <c r="K51" s="116">
        <v>594338976</v>
      </c>
      <c r="L51" s="115" t="s">
        <v>2697</v>
      </c>
      <c r="M51" s="117">
        <v>1</v>
      </c>
      <c r="N51" s="115" t="s">
        <v>27</v>
      </c>
      <c r="O51" s="115" t="s">
        <v>1148</v>
      </c>
      <c r="P51" s="78"/>
    </row>
    <row r="52" spans="1:16" s="7" customFormat="1" ht="24.75" customHeight="1" outlineLevel="1" x14ac:dyDescent="0.25">
      <c r="A52" s="144">
        <v>5</v>
      </c>
      <c r="B52" s="111" t="s">
        <v>2676</v>
      </c>
      <c r="C52" s="112" t="s">
        <v>31</v>
      </c>
      <c r="D52" s="110" t="s">
        <v>2681</v>
      </c>
      <c r="E52" s="145" t="s">
        <v>2685</v>
      </c>
      <c r="F52" s="145" t="s">
        <v>2689</v>
      </c>
      <c r="G52" s="160">
        <f t="shared" si="3"/>
        <v>11.633333333333333</v>
      </c>
      <c r="H52" s="119" t="s">
        <v>2696</v>
      </c>
      <c r="I52" s="113" t="s">
        <v>220</v>
      </c>
      <c r="J52" s="113" t="s">
        <v>507</v>
      </c>
      <c r="K52" s="116">
        <v>665837340</v>
      </c>
      <c r="L52" s="115" t="s">
        <v>2697</v>
      </c>
      <c r="M52" s="117">
        <v>1</v>
      </c>
      <c r="N52" s="115" t="s">
        <v>27</v>
      </c>
      <c r="O52" s="115" t="s">
        <v>1148</v>
      </c>
      <c r="P52" s="79"/>
    </row>
    <row r="53" spans="1:16" s="7" customFormat="1" ht="24.75" customHeight="1" outlineLevel="1" x14ac:dyDescent="0.25">
      <c r="A53" s="144">
        <v>6</v>
      </c>
      <c r="B53" s="111" t="s">
        <v>2676</v>
      </c>
      <c r="C53" s="112" t="s">
        <v>31</v>
      </c>
      <c r="D53" s="110" t="s">
        <v>2682</v>
      </c>
      <c r="E53" s="145" t="s">
        <v>2686</v>
      </c>
      <c r="F53" s="145" t="s">
        <v>2690</v>
      </c>
      <c r="G53" s="160">
        <f t="shared" si="3"/>
        <v>12.033333333333333</v>
      </c>
      <c r="H53" s="119" t="s">
        <v>2696</v>
      </c>
      <c r="I53" s="113" t="s">
        <v>220</v>
      </c>
      <c r="J53" s="113" t="s">
        <v>507</v>
      </c>
      <c r="K53" s="116">
        <v>717670209</v>
      </c>
      <c r="L53" s="115" t="s">
        <v>1148</v>
      </c>
      <c r="M53" s="117">
        <v>1</v>
      </c>
      <c r="N53" s="115" t="s">
        <v>27</v>
      </c>
      <c r="O53" s="115" t="s">
        <v>1148</v>
      </c>
      <c r="P53" s="79"/>
    </row>
    <row r="54" spans="1:16" s="7" customFormat="1" ht="24.75" customHeight="1" outlineLevel="1" x14ac:dyDescent="0.25">
      <c r="A54" s="144">
        <v>7</v>
      </c>
      <c r="B54" s="111" t="s">
        <v>2676</v>
      </c>
      <c r="C54" s="112" t="s">
        <v>31</v>
      </c>
      <c r="D54" s="110" t="s">
        <v>2698</v>
      </c>
      <c r="E54" s="145">
        <v>42013</v>
      </c>
      <c r="F54" s="145">
        <v>42369</v>
      </c>
      <c r="G54" s="160">
        <f t="shared" si="3"/>
        <v>11.866666666666667</v>
      </c>
      <c r="H54" s="114" t="s">
        <v>2692</v>
      </c>
      <c r="I54" s="113" t="s">
        <v>220</v>
      </c>
      <c r="J54" s="113" t="s">
        <v>507</v>
      </c>
      <c r="K54" s="118">
        <v>3851185152</v>
      </c>
      <c r="L54" s="115" t="s">
        <v>2697</v>
      </c>
      <c r="M54" s="117">
        <f t="shared" ref="M54" si="4">+IF(L54="No",1,IF(L54="Si","Ingrese %",""))</f>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118760450.22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2699</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v>3226552213</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