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<sst xmlns="http://schemas.openxmlformats.org/spreadsheetml/2006/main" count="3052" uniqueCount="2690">
  <si>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</si>
  <si>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</si>
  <si>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</si>
  <si>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</si>
  <si>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</si>
  <si>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</si>
  <si>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</si>
  <si>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</si>
  <si>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</si>
  <si>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</si>
  <si>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</si>
  <si>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</si>
  <si>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</si>
  <si>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</si>
  <si>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</si>
  <si>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</si>
  <si>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</si>
  <si>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</si>
  <si>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</si>
  <si>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</si>
  <si>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</si>
  <si>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</si>
  <si>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</si>
  <si>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</si>
  <si>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</si>
  <si>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</si>
  <si>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</si>
  <si>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</si>
  <si>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</si>
  <si>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</si>
  <si>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</si>
  <si>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</si>
  <si>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</si>
  <si>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</si>
  <si>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</si>
  <si>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</si>
  <si>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</si>
  <si>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</si>
  <si>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</si>
  <si>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</si>
  <si>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</si>
  <si>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</si>
  <si>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</si>
  <si>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</si>
  <si>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</si>
  <si>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</si>
  <si>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</si>
  <si>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</si>
  <si>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</si>
  <si>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</si>
  <si>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</si>
  <si>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</si>
  <si>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</si>
  <si>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</si>
  <si>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</si>
  <si>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</si>
  <si>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</si>
  <si>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</si>
  <si>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</si>
  <si>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</si>
  <si>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</si>
  <si>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</si>
  <si>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</si>
  <si>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</si>
  <si>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</si>
  <si>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</si>
  <si>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</si>
  <si>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</si>
  <si>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</si>
  <si>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</si>
  <si>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</si>
  <si>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</si>
  <si>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</si>
  <si>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</si>
  <si>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</si>
  <si>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</si>
  <si>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</si>
  <si>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</si>
  <si>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</si>
  <si>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</si>
  <si>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</si>
  <si>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</si>
  <si>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</si>
  <si>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</si>
  <si>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</si>
  <si>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</si>
  <si>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</si>
  <si>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</si>
  <si>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</si>
  <si>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</si>
  <si>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</si>
  <si>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</si>
  <si>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</si>
  <si>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</si>
  <si>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</si>
  <si>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</si>
  <si>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</si>
  <si>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</si>
  <si>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</si>
  <si>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</si>
  <si>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</si>
  <si>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</si>
  <si>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</si>
  <si>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</si>
  <si>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</si>
  <si>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</si>
  <si>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</si>
  <si>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</si>
  <si>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</si>
  <si>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</si>
  <si>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</si>
  <si>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</si>
  <si>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</si>
  <si>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</si>
  <si>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</si>
  <si>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</si>
  <si>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</si>
  <si>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</si>
  <si>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</si>
  <si>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</si>
  <si>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</si>
  <si>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</si>
  <si>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</si>
  <si>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</si>
  <si>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</si>
  <si>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</si>
  <si>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</si>
  <si>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</si>
  <si>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</si>
  <si>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</si>
  <si>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</si>
  <si>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</si>
  <si>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</si>
  <si>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</si>
  <si>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</si>
  <si>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</si>
  <si>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</si>
  <si>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</si>
  <si>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</si>
  <si>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</si>
  <si>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</si>
  <si>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</si>
  <si>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</si>
  <si>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</si>
  <si>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</si>
  <si>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</si>
  <si>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</si>
  <si>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</si>
  <si>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</si>
  <si>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</si>
  <si>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</si>
  <si>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</si>
  <si>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</si>
  <si>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</si>
  <si>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</si>
  <si>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</si>
  <si>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</si>
  <si>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</si>
  <si>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</si>
  <si>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</si>
  <si>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</si>
  <si>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</si>
  <si>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</si>
  <si>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</si>
  <si>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</si>
  <si>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</si>
  <si>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</si>
  <si>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</si>
  <si>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</si>
  <si>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</si>
  <si>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</si>
  <si>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</si>
  <si>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</si>
  <si>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</si>
  <si>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</si>
  <si>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</si>
  <si>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</si>
  <si>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</si>
  <si>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</si>
  <si>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</si>
  <si>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</si>
  <si>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</si>
  <si>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</si>
  <si>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</si>
  <si>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</si>
  <si>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</si>
  <si>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</si>
  <si>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</si>
  <si>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</si>
  <si>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</si>
  <si>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</si>
  <si>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</si>
  <si>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</si>
  <si>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</si>
  <si>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</si>
  <si>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</si>
  <si>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</si>
  <si>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</si>
  <si>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</si>
  <si>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</si>
  <si>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</si>
  <si>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</si>
  <si>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</si>
  <si>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</si>
  <si>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</si>
  <si>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</si>
  <si>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</si>
  <si>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</si>
  <si>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</si>
  <si>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</si>
  <si>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</si>
  <si>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</si>
  <si>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</si>
  <si>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</si>
  <si>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</si>
  <si>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</si>
  <si>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</si>
  <si>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</si>
  <si>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</si>
  <si>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</si>
  <si>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</si>
  <si>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</si>
  <si>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</si>
  <si>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</si>
  <si>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</si>
  <si>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</si>
  <si>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</si>
  <si>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</si>
  <si>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</si>
  <si>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</si>
  <si>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</si>
  <si>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</si>
  <si>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</si>
  <si>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</si>
  <si>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</si>
  <si>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</si>
  <si>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</si>
  <si>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</si>
  <si>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</si>
  <si>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</si>
  <si>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</si>
  <si>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</si>
  <si>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</si>
  <si>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</si>
  <si>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</si>
  <si>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</si>
  <si>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</si>
  <si>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</si>
  <si>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</si>
  <si>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</si>
  <si>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</si>
  <si>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</si>
  <si>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</si>
  <si>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</si>
  <si>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</si>
  <si>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</si>
  <si>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</si>
  <si>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</si>
  <si>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</si>
  <si>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</si>
  <si>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</si>
  <si>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</si>
  <si>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</si>
  <si>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</si>
  <si>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</si>
  <si>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</si>
  <si>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</si>
  <si>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</si>
  <si>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</si>
  <si>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</si>
  <si>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</si>
  <si>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</si>
  <si>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</si>
  <si>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</si>
  <si>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</si>
  <si>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</si>
  <si>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</si>
  <si>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</si>
  <si>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</si>
  <si>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</si>
  <si>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</si>
  <si>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</si>
  <si>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</si>
  <si>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</si>
  <si>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</si>
  <si>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</si>
  <si>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</si>
  <si>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</si>
  <si>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</si>
  <si>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</si>
  <si>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</si>
  <si>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</si>
  <si>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</si>
  <si>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</si>
  <si>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</si>
  <si>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</si>
  <si>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</si>
  <si>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</si>
  <si>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</si>
  <si>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</si>
  <si>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</si>
  <si>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</si>
  <si>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</si>
  <si>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</si>
  <si>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</si>
  <si>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</si>
  <si>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</si>
  <si>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</si>
  <si>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</si>
  <si>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</si>
  <si>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</si>
  <si>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</si>
  <si>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</si>
  <si>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</si>
  <si>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</si>
  <si>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</si>
  <si>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</si>
  <si>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</si>
  <si>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</si>
  <si>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</si>
  <si>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</si>
  <si>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</si>
  <si>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</si>
  <si>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</si>
  <si>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</si>
  <si>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</si>
  <si>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</si>
  <si>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</si>
  <si>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</si>
  <si>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</si>
  <si>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</si>
  <si>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</si>
  <si>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</si>
  <si>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</si>
  <si>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</si>
  <si>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</si>
  <si>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</si>
  <si>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</si>
  <si>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</si>
  <si>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</si>
  <si>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</si>
  <si>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</si>
  <si>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</si>
  <si>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</si>
  <si>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</si>
  <si>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</si>
  <si>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</si>
  <si>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</si>
  <si>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</si>
  <si>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</si>
  <si>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</si>
  <si>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</si>
  <si>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</si>
  <si>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</si>
  <si>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</si>
  <si>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</si>
  <si>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</si>
  <si>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</si>
  <si>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</si>
  <si>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</si>
  <si>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</si>
  <si>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</si>
  <si>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</si>
  <si>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</si>
  <si>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</si>
  <si>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</si>
  <si>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</si>
  <si>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</si>
  <si>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</si>
  <si>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</si>
  <si>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</si>
  <si>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</si>
  <si>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</si>
  <si>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</si>
  <si>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</si>
  <si>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</si>
  <si>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</si>
  <si>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</si>
  <si>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</si>
  <si>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</si>
  <si>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</si>
  <si>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</si>
  <si>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</si>
  <si>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</si>
  <si>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</si>
  <si>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</si>
  <si>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</si>
  <si>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</si>
  <si>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</si>
  <si>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</si>
  <si>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</si>
  <si>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</si>
  <si>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</si>
  <si>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</si>
  <si>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</si>
  <si>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</si>
  <si>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</si>
  <si>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</si>
  <si>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</si>
  <si>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</si>
  <si>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</si>
  <si>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</si>
  <si>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</si>
  <si>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</si>
  <si>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</si>
  <si>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</si>
  <si>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</si>
  <si>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</si>
  <si>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</si>
  <si>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</si>
  <si>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</si>
  <si>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</si>
  <si>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</si>
  <si>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</si>
  <si>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</si>
  <si>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</si>
  <si>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</si>
  <si>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</si>
  <si>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</si>
  <si>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</si>
  <si>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</si>
  <si>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</si>
  <si>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</si>
  <si>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</si>
  <si>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</si>
  <si>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</si>
  <si>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</si>
  <si>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</si>
  <si>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</si>
  <si>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</si>
  <si>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</si>
  <si>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</si>
  <si>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</si>
  <si>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</si>
  <si>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</si>
  <si>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</si>
  <si>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</si>
  <si>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</si>
  <si>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</si>
  <si>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</si>
  <si>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</si>
  <si>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</si>
  <si>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</si>
  <si>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</si>
  <si>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</si>
  <si>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</si>
  <si>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</si>
  <si>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</si>
  <si>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</si>
  <si>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</si>
  <si>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</si>
  <si>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</si>
  <si>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</si>
  <si>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</si>
  <si>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</si>
  <si>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</si>
  <si>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</si>
  <si>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</si>
  <si>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</si>
  <si>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</si>
  <si>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</si>
  <si>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</si>
  <si>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</si>
  <si>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</si>
  <si>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</si>
  <si>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</si>
  <si>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</si>
  <si>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</si>
  <si>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</si>
  <si>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</si>
  <si>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</si>
  <si>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</si>
  <si>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</si>
  <si>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</si>
  <si>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</si>
  <si>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</si>
  <si>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</si>
  <si>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</si>
  <si>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</si>
  <si>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</si>
  <si>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</si>
  <si>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</si>
  <si>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</si>
  <si>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</si>
  <si>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</si>
  <si>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</si>
  <si>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</si>
  <si>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</si>
  <si>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</si>
  <si>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</si>
  <si>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</si>
  <si>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</si>
  <si>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</si>
  <si>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</si>
  <si>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</si>
  <si>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</si>
  <si>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</si>
  <si>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</si>
  <si>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</si>
  <si>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</si>
  <si>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</si>
  <si>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</si>
  <si>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</si>
  <si>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</si>
  <si>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</si>
  <si>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</si>
  <si>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</si>
  <si>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</si>
  <si>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</si>
  <si>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</si>
  <si>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</si>
  <si>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</si>
  <si>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</si>
  <si>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</si>
  <si>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</si>
  <si>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</si>
  <si>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</si>
  <si>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</si>
  <si>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</si>
  <si>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</si>
  <si>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</si>
  <si>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</si>
  <si>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</si>
  <si>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</si>
  <si>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</si>
  <si>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</si>
  <si>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</si>
  <si>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</si>
  <si>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</si>
  <si>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</si>
  <si>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</si>
  <si>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</si>
  <si>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</si>
  <si>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</si>
  <si>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</si>
  <si>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</si>
  <si>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</si>
  <si>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</si>
  <si>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</si>
  <si>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</si>
  <si>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</si>
  <si>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</si>
  <si>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</si>
  <si>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</si>
  <si>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</si>
  <si>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</si>
  <si>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</si>
  <si>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</si>
  <si>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</si>
  <si>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</si>
  <si>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</si>
  <si>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</si>
  <si>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</si>
  <si>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</si>
  <si>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</si>
  <si>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</si>
  <si>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</si>
  <si>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</si>
  <si>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</si>
  <si>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</si>
  <si>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</si>
  <si>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</si>
  <si>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</si>
  <si>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</si>
  <si>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</si>
  <si>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</si>
  <si>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</si>
  <si>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</si>
  <si>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</si>
  <si>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</si>
  <si>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</si>
  <si>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</si>
  <si>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</si>
  <si>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</si>
  <si>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</si>
  <si>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</si>
  <si>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</si>
  <si>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</si>
  <si>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</si>
  <si>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</si>
  <si>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</si>
  <si>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</si>
  <si>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</si>
  <si>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</si>
  <si>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</si>
  <si>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</si>
  <si>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</si>
  <si>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</si>
  <si>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</si>
  <si>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</si>
  <si>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</si>
  <si>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</si>
  <si>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</si>
  <si>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</si>
  <si>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</si>
  <si>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</si>
  <si>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</si>
  <si>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</si>
  <si>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</si>
  <si>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</si>
  <si>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</si>
  <si>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</si>
  <si>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</si>
  <si>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</si>
  <si>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</si>
  <si>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</si>
  <si>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</si>
  <si>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</si>
  <si>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</si>
  <si>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</si>
  <si>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</si>
  <si>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</si>
  <si>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</si>
  <si>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</si>
  <si>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</si>
  <si>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</si>
  <si>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</si>
  <si>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</si>
  <si>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</si>
  <si>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</si>
  <si>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</si>
  <si>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</si>
  <si>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</si>
  <si>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</si>
  <si>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</si>
  <si>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</si>
  <si>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</si>
  <si>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</si>
  <si>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</si>
  <si>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</si>
  <si>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</si>
  <si>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</si>
  <si>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</si>
  <si>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</si>
  <si>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</si>
  <si>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</si>
  <si>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</si>
  <si>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</si>
  <si>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</si>
  <si>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</si>
  <si>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</si>
  <si>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</si>
  <si>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</si>
  <si>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</si>
  <si>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</si>
  <si>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</si>
  <si>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</si>
  <si>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</si>
  <si>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</si>
  <si>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</si>
  <si>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</si>
  <si>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</si>
  <si>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</si>
  <si>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</si>
  <si>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</si>
  <si>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</si>
  <si>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</si>
  <si>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</si>
  <si>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</si>
  <si>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</si>
  <si>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</si>
  <si>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</si>
  <si>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</si>
  <si>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</si>
  <si>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</si>
  <si>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</si>
  <si>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</si>
  <si>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</si>
  <si>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</si>
  <si>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</si>
  <si>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</si>
  <si>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</si>
  <si>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</si>
  <si>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</si>
  <si>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</si>
  <si>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</si>
  <si>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</si>
  <si>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</si>
  <si>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</si>
  <si>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</si>
  <si>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</si>
  <si>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</si>
  <si>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</si>
  <si>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</si>
  <si>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</si>
  <si>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</si>
  <si>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</si>
  <si>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</si>
  <si>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</si>
  <si>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</si>
  <si>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</si>
  <si>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</si>
  <si>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</si>
  <si>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</si>
  <si>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</si>
  <si>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</si>
  <si>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</si>
  <si>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</si>
  <si>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</si>
  <si>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</si>
  <si>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</si>
  <si>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</si>
  <si>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</si>
  <si>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</si>
  <si>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</si>
  <si>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</si>
  <si>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</si>
  <si>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</si>
  <si>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</si>
  <si>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</si>
  <si>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</si>
  <si>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</si>
  <si>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</si>
  <si>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</si>
  <si>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</si>
  <si>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</si>
  <si>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</si>
  <si>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</si>
  <si>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</si>
  <si>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</si>
  <si>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</si>
  <si>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</si>
  <si>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</si>
  <si>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</si>
  <si>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</si>
  <si>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</si>
  <si>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</si>
  <si>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</si>
  <si>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</si>
  <si>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</si>
  <si>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</si>
  <si>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</si>
  <si>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</si>
  <si>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</si>
  <si>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</si>
  <si>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</si>
  <si>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</si>
  <si>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</si>
  <si>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</si>
  <si>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</si>
  <si>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</si>
  <si>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</si>
  <si>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</si>
  <si>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</si>
  <si>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</si>
  <si>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</si>
  <si>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</si>
  <si>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</si>
  <si>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</si>
  <si>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</si>
  <si>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</si>
  <si>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</si>
  <si>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</si>
  <si>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</si>
  <si>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</si>
  <si>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</si>
  <si>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</si>
  <si>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</si>
  <si>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</si>
  <si>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</si>
  <si>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</si>
  <si>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</si>
  <si>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</si>
  <si>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</si>
  <si>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</si>
  <si>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</si>
  <si>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</si>
  <si>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</si>
  <si>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</si>
  <si>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</si>
  <si>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</si>
  <si>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</si>
  <si>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</si>
  <si>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</si>
  <si>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</si>
  <si>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</si>
  <si>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</si>
  <si>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</si>
  <si>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</si>
  <si>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</si>
  <si>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</si>
  <si>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</si>
  <si>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</si>
  <si>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</si>
  <si>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</si>
  <si>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</si>
  <si>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</si>
  <si>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</si>
  <si>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</si>
  <si>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</si>
  <si>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</si>
  <si>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</si>
  <si>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</si>
  <si>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</si>
  <si>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</si>
  <si>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</si>
  <si>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</si>
  <si>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</si>
  <si>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</si>
  <si>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</si>
  <si>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</si>
  <si>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</si>
  <si>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</si>
  <si>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</si>
  <si>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</si>
  <si>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</si>
  <si>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</si>
  <si>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</si>
  <si>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</si>
  <si>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</si>
  <si>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</si>
  <si>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</si>
  <si>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</si>
  <si>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</si>
  <si>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</si>
  <si>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</si>
  <si>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</si>
  <si>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</si>
  <si>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</si>
  <si>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</si>
  <si>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</si>
  <si>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</si>
  <si>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</si>
  <si>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</si>
  <si>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</si>
  <si>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</si>
  <si>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</si>
  <si>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</si>
  <si>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</si>
  <si>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</si>
  <si>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</si>
  <si>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</si>
  <si>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</si>
  <si>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</si>
  <si>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</si>
  <si>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</si>
  <si>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</si>
  <si>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</si>
  <si>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</si>
  <si>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</si>
  <si>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</si>
  <si>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</si>
  <si>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</si>
  <si>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</si>
  <si>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</si>
  <si>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</si>
  <si>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</si>
  <si>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</si>
  <si>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</si>
  <si>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</si>
  <si>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</si>
  <si>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</si>
  <si>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</si>
  <si>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</si>
  <si>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</si>
  <si>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</si>
  <si>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</si>
  <si>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</si>
  <si>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</si>
  <si>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</si>
  <si>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</si>
  <si>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</si>
  <si>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</si>
  <si>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</si>
  <si>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</si>
  <si>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</si>
  <si>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</si>
  <si>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</si>
  <si>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</si>
  <si>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</si>
  <si>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</si>
  <si>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</si>
  <si>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</si>
  <si>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</si>
  <si>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</si>
  <si>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</si>
  <si>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</si>
  <si>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</si>
  <si>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</si>
  <si>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</si>
  <si>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</si>
  <si>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</si>
  <si>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</si>
  <si>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</si>
  <si>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</si>
  <si>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</si>
  <si>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</si>
  <si>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</si>
  <si>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</si>
  <si>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</si>
  <si>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</si>
  <si>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</si>
  <si>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</si>
  <si>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</si>
  <si>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</si>
  <si>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</si>
  <si>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</si>
  <si>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</si>
  <si>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</si>
  <si>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</si>
  <si>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</si>
  <si>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</si>
  <si>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</si>
  <si>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</si>
  <si>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</si>
  <si>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</si>
  <si>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</si>
  <si>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</si>
  <si>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</si>
  <si>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</si>
  <si>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</si>
  <si>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</si>
  <si>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</si>
  <si>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</si>
  <si>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</si>
  <si>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</si>
  <si>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</si>
  <si>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</si>
  <si>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</si>
  <si>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</si>
  <si>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</si>
  <si>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</si>
  <si>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</si>
  <si>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</si>
  <si>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</si>
  <si>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</si>
  <si>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</si>
  <si>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</si>
  <si>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</si>
  <si>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</si>
  <si>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</si>
  <si>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</si>
  <si>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</si>
  <si>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</si>
  <si>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</si>
  <si>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</si>
  <si>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</si>
  <si>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</si>
  <si>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</si>
  <si>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</si>
  <si>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</si>
  <si>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</si>
  <si>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</si>
  <si>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</si>
  <si>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</si>
  <si>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</si>
  <si>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</si>
  <si>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</si>
  <si>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</si>
  <si>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</si>
  <si>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</si>
  <si>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</si>
  <si>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</si>
  <si>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</si>
  <si>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</si>
  <si>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</si>
  <si>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</si>
  <si>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</si>
  <si>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</si>
  <si>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</si>
  <si>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</si>
  <si>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</si>
  <si>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</si>
  <si>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</si>
  <si>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</si>
  <si>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</si>
  <si>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</si>
  <si>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</si>
  <si>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</si>
  <si>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</si>
  <si>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</si>
  <si>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</si>
  <si>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</si>
  <si>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</si>
  <si>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</si>
  <si>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</si>
  <si>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</si>
  <si>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</si>
  <si>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</si>
  <si>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</si>
  <si>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</si>
  <si>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</si>
  <si>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</si>
  <si>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</si>
  <si>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</si>
  <si>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</si>
  <si>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</si>
  <si>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</si>
  <si>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</si>
  <si>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</si>
  <si>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</si>
  <si>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</si>
  <si>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</si>
  <si>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</si>
  <si>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</si>
  <si>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</si>
  <si>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</si>
  <si>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</si>
  <si>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</si>
  <si>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</si>
  <si>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</si>
  <si>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</si>
  <si>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</si>
  <si>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</si>
  <si>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</si>
  <si>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</si>
  <si>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</si>
  <si>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</si>
  <si>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</si>
  <si>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</si>
  <si>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</si>
  <si>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</si>
  <si>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</si>
  <si>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</si>
  <si>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</si>
  <si>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</si>
  <si>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</si>
  <si>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</si>
  <si>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</si>
  <si>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</si>
  <si>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</si>
  <si>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</si>
  <si>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</si>
  <si>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</si>
  <si>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</si>
  <si>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</si>
  <si>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</si>
  <si>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</si>
  <si>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</si>
  <si>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</si>
  <si>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</si>
  <si>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</si>
  <si>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</si>
  <si>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</si>
  <si>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</si>
  <si>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</si>
  <si>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</si>
  <si>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</si>
  <si>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</si>
  <si>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</si>
  <si>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</si>
  <si>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</si>
  <si>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</si>
  <si>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</si>
  <si>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</si>
  <si>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</si>
  <si>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</si>
  <si>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</si>
  <si>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</si>
  <si>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</si>
  <si>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</si>
  <si>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</si>
  <si>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</si>
  <si>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</si>
  <si>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</si>
  <si>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</si>
  <si>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</si>
  <si>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</si>
  <si>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</si>
  <si>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</si>
  <si>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</si>
  <si>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</si>
  <si>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</si>
  <si>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</si>
  <si>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</si>
  <si>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</si>
  <si>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</si>
  <si>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</si>
  <si>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</si>
  <si>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</si>
  <si>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</si>
  <si>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</si>
  <si>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</si>
  <si>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</si>
  <si>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</si>
  <si>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</si>
  <si>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</si>
  <si>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</si>
  <si>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</si>
  <si>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</si>
  <si>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</si>
  <si>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</si>
  <si>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</si>
  <si>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</si>
  <si>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</si>
  <si>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</si>
  <si>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</si>
  <si>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</si>
  <si>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</si>
  <si>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</si>
  <si>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</si>
  <si>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</si>
  <si>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</si>
  <si>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</si>
  <si>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</si>
  <si>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</si>
  <si>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</si>
  <si>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</si>
  <si>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</si>
  <si>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</si>
  <si>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</si>
  <si>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</si>
  <si>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</si>
  <si>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</si>
  <si>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</si>
  <si>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</si>
  <si>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</si>
  <si>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</si>
  <si>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</si>
  <si>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</si>
  <si>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</si>
  <si>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</si>
  <si>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</si>
  <si>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</si>
  <si>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</si>
  <si>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</si>
  <si>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</si>
  <si>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</si>
  <si>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</si>
  <si>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</si>
  <si>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</si>
  <si>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</si>
  <si>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</si>
  <si>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</si>
  <si>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</si>
  <si>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</si>
  <si>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</si>
  <si>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</si>
  <si>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</si>
  <si>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</si>
  <si>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</si>
  <si>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</si>
  <si>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</si>
  <si>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</si>
  <si>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</si>
  <si>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</si>
  <si>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</si>
  <si>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</si>
  <si>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</si>
  <si>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</si>
  <si>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</si>
  <si>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</si>
  <si>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</si>
  <si>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</si>
  <si>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</si>
  <si>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</si>
  <si>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</si>
  <si>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</si>
  <si>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</si>
  <si>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</si>
  <si>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</si>
  <si>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</si>
  <si>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</si>
  <si>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</si>
  <si>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</si>
  <si>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</si>
  <si>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</si>
  <si>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</si>
  <si>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</si>
  <si>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</si>
  <si>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</si>
  <si>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</si>
  <si>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</si>
  <si>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</si>
  <si>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</si>
  <si>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</si>
  <si>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</si>
  <si>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</si>
  <si>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</si>
  <si>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</si>
  <si>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</si>
  <si>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</si>
  <si>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</si>
  <si>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</si>
  <si>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</si>
  <si>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</si>
  <si>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</si>
  <si>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</si>
  <si>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</si>
  <si>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</si>
  <si>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</si>
  <si>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</si>
  <si>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</si>
  <si>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</si>
  <si>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</si>
  <si>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</si>
  <si>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</si>
  <si>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</si>
  <si>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</si>
  <si>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</si>
  <si>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</si>
  <si>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</si>
  <si>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</si>
  <si>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</si>
  <si>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</si>
  <si>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</si>
  <si>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</si>
  <si>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</si>
  <si>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</si>
  <si>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</si>
  <si>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</si>
  <si>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</si>
  <si>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</si>
  <si>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</si>
  <si>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</si>
  <si>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</si>
  <si>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</si>
  <si>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</si>
  <si>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</si>
  <si>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</si>
  <si>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</si>
  <si>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</si>
  <si>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</si>
  <si>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</si>
  <si>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</si>
  <si>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</si>
  <si>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</si>
  <si>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</si>
  <si>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</si>
  <si>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</si>
  <si>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</si>
  <si>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</si>
  <si>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</si>
  <si>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</si>
  <si>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</si>
  <si>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</si>
  <si>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</si>
  <si>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</si>
  <si>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</si>
  <si>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</si>
  <si>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</si>
  <si>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</si>
  <si>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</si>
  <si>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</si>
  <si>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</si>
  <si>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</si>
  <si>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</si>
  <si>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</si>
  <si>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</si>
  <si>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</si>
  <si>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</si>
  <si>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</si>
  <si>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</si>
  <si>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</si>
  <si>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</si>
  <si>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</si>
  <si>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</si>
  <si>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</si>
  <si>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</si>
  <si>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</si>
  <si>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</si>
  <si>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</si>
  <si>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</si>
  <si>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</si>
  <si>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</si>
  <si>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</si>
  <si>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</si>
  <si>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</si>
  <si>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</si>
  <si>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</si>
  <si>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</si>
  <si>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</si>
  <si>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</si>
  <si>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</si>
  <si>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</si>
  <si>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</si>
  <si>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</si>
  <si>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</si>
  <si>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</si>
  <si>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</si>
  <si>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</si>
  <si>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</si>
  <si>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</si>
  <si>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</si>
  <si>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</si>
  <si>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</si>
  <si>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</si>
  <si>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</si>
  <si>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</si>
  <si>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</si>
  <si>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</si>
  <si>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</si>
  <si>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</si>
  <si>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</si>
  <si>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</si>
  <si>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</si>
  <si>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</si>
  <si>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</si>
  <si>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</si>
  <si>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</si>
  <si>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</si>
  <si>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</si>
  <si>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</si>
  <si>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</si>
  <si>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</si>
  <si>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</si>
  <si>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</si>
  <si>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</si>
  <si>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</si>
  <si>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</si>
  <si>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</si>
  <si>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</si>
  <si>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</si>
  <si>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</si>
  <si>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</si>
  <si>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</si>
  <si>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</si>
  <si>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</si>
  <si>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</si>
  <si>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</si>
  <si>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</si>
  <si>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</si>
  <si>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</si>
  <si>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</si>
  <si>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</si>
  <si>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</si>
  <si>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</si>
  <si>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</si>
  <si>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</si>
  <si>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</si>
  <si>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</si>
  <si>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</si>
  <si>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</si>
  <si>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</si>
  <si>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</si>
  <si>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</si>
  <si>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</si>
  <si>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</si>
  <si>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</si>
  <si>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</si>
  <si>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</si>
  <si>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</si>
  <si>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</si>
  <si>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</si>
  <si>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</si>
  <si>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</si>
  <si>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</si>
  <si>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</si>
  <si>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</si>
  <si>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</si>
  <si>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</si>
  <si>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</si>
  <si>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</si>
  <si>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</si>
  <si>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</si>
  <si>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</si>
  <si>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</si>
  <si>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</si>
  <si>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</si>
  <si>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</si>
  <si>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</si>
  <si>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</si>
  <si>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</si>
  <si>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</si>
  <si>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</si>
  <si>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</si>
  <si>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</si>
  <si>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</si>
  <si>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</si>
  <si>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</si>
  <si>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</si>
  <si>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</si>
  <si>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</si>
  <si>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</si>
  <si>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</si>
  <si>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</si>
  <si>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</si>
  <si>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</si>
  <si>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</si>
  <si>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</si>
  <si>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</si>
  <si>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</si>
  <si>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</si>
  <si>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</si>
  <si>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</si>
  <si>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</si>
  <si>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</si>
  <si>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</si>
  <si>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</si>
  <si>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</si>
  <si>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</si>
  <si>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</si>
  <si>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</si>
  <si>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</si>
  <si>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</si>
  <si>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</si>
  <si>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</si>
  <si>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</si>
  <si>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</si>
  <si>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</si>
  <si>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</si>
  <si>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</si>
  <si>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</si>
  <si>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</si>
  <si>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</si>
  <si>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</si>
  <si>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</si>
  <si>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</si>
  <si>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</si>
  <si>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</si>
  <si>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</si>
  <si>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</si>
  <si>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</si>
  <si>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</si>
  <si>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</si>
  <si>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</si>
  <si>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</si>
  <si>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</si>
  <si>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</si>
  <si>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</si>
  <si>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</si>
  <si>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</si>
  <si>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</si>
  <si>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</si>
  <si>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</si>
  <si>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</si>
  <si>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</si>
  <si>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</si>
  <si>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</si>
  <si>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</si>
  <si>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</si>
  <si>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</si>
  <si>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</si>
  <si>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</si>
  <si>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</si>
  <si>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</si>
  <si>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</si>
  <si>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</si>
  <si>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</si>
  <si>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</si>
  <si>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</si>
  <si>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</si>
  <si>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</si>
  <si>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</si>
  <si>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</si>
  <si>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</si>
  <si>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</si>
  <si>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</si>
  <si>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</si>
  <si>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</si>
  <si>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</si>
  <si>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</si>
  <si>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</si>
  <si>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</si>
  <si>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</si>
  <si>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</si>
  <si>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</si>
  <si>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</si>
  <si>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</si>
  <si>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</si>
  <si>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</si>
  <si>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</si>
  <si>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</si>
  <si>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</si>
  <si>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</si>
  <si>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</si>
  <si>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</si>
  <si>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</si>
  <si>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</si>
  <si>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</si>
  <si>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</si>
  <si>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</si>
  <si>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</si>
  <si>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</si>
  <si>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</si>
  <si>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</si>
  <si>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</si>
  <si>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</si>
  <si>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</si>
  <si>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</si>
  <si>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</si>
  <si>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</si>
  <si>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</si>
  <si>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</si>
  <si>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</si>
  <si>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</si>
  <si>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</si>
  <si>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</si>
  <si>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</si>
  <si>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</si>
  <si>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</si>
  <si>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</si>
  <si>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</si>
  <si>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</si>
  <si>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</si>
  <si>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</si>
  <si>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</si>
  <si>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</si>
  <si>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</si>
  <si>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</si>
  <si>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</si>
  <si>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</si>
  <si>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</si>
  <si>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</si>
  <si>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</si>
  <si>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</si>
  <si>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</si>
  <si>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</si>
  <si>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</si>
  <si>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</si>
  <si>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</si>
  <si>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</si>
  <si>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</si>
  <si>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</si>
  <si>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</si>
  <si>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</si>
  <si>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</si>
  <si>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</si>
  <si>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</si>
  <si>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</si>
  <si>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</si>
  <si>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</si>
  <si>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</si>
  <si>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</si>
  <si>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</si>
  <si>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</si>
  <si>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</si>
  <si>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</si>
  <si>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</si>
  <si>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</si>
  <si>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</si>
  <si>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</si>
  <si>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</si>
  <si>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</si>
  <si>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</si>
  <si>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</si>
  <si>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</si>
  <si>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</si>
  <si>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</si>
  <si>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</si>
  <si>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</si>
  <si>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</si>
  <si>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</si>
  <si>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</si>
  <si>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</si>
  <si>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</si>
  <si>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</si>
  <si>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</si>
  <si>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</si>
  <si>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</si>
  <si>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</si>
  <si>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</si>
  <si>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</si>
  <si>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</si>
  <si>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</si>
  <si>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</si>
  <si>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</si>
  <si>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</si>
  <si>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</si>
  <si>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</si>
  <si>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</si>
  <si>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</si>
  <si>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</si>
  <si>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</si>
  <si>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</si>
  <si>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</si>
  <si>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</si>
  <si>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</si>
  <si>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</si>
  <si>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</si>
  <si>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</si>
  <si>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</si>
  <si>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</si>
  <si>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</si>
  <si>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</si>
  <si>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</si>
  <si>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</si>
  <si>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</si>
  <si>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</si>
  <si>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</si>
  <si>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</si>
  <si>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</si>
  <si>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</si>
  <si>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</si>
  <si>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</si>
  <si>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</si>
  <si>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</si>
  <si>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</si>
  <si>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</si>
  <si>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</si>
  <si>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</si>
  <si>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</si>
  <si>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</si>
  <si>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</si>
  <si>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</si>
  <si>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</si>
  <si>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</si>
  <si>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</si>
  <si>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</si>
  <si>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</si>
  <si>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</si>
  <si>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</si>
  <si>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</si>
  <si>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</si>
  <si>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</si>
  <si>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</si>
  <si>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</si>
  <si>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</si>
  <si>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</si>
  <si>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</si>
  <si>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</si>
  <si>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</si>
  <si>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</si>
  <si>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</si>
  <si>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</si>
  <si>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</si>
  <si>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</si>
  <si>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</si>
  <si>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</si>
  <si>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</si>
  <si>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</si>
  <si>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</si>
  <si>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</si>
  <si>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</si>
  <si>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</si>
  <si>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</si>
  <si>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</si>
  <si>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</si>
  <si>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</si>
  <si>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</si>
  <si>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</si>
  <si>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</si>
  <si>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</si>
  <si>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</si>
  <si>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</si>
  <si>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</si>
  <si>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</si>
  <si>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</si>
  <si>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</si>
  <si>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</si>
  <si>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</si>
  <si>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</si>
  <si>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</si>
  <si>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</si>
  <si>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</si>
  <si>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</si>
  <si>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</si>
  <si>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</si>
  <si>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</si>
  <si>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</si>
  <si>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</si>
  <si>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</si>
  <si>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</si>
  <si>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</si>
  <si>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</si>
  <si>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</si>
  <si>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</si>
  <si>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</si>
  <si>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</si>
  <si>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</si>
  <si>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</si>
  <si>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</si>
  <si>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</si>
  <si>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</si>
  <si>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</si>
  <si>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</si>
  <si>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</si>
  <si>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</si>
  <si>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</si>
  <si>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</si>
  <si>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</si>
  <si>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</si>
  <si>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</si>
  <si>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</si>
  <si>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</si>
  <si>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</si>
  <si>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</si>
  <si>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</si>
  <si>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</si>
  <si>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</si>
  <si>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</si>
  <si>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</si>
  <si>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</si>
  <si>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</si>
  <si>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</si>
  <si>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</si>
  <si>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</si>
  <si>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</si>
  <si>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</si>
  <si>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</si>
  <si>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</si>
  <si>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</si>
  <si>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</si>
  <si>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</si>
  <si>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</si>
  <si>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</si>
  <si>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</si>
  <si>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</si>
  <si>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</si>
  <si>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</si>
  <si>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</si>
  <si>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</si>
  <si>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</si>
  <si>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</si>
  <si>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</si>
  <si>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</si>
  <si>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</si>
  <si>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</si>
  <si>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</si>
  <si>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</si>
  <si>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</si>
  <si>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</si>
  <si>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</si>
  <si>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</si>
  <si>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</si>
  <si>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</si>
  <si>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</si>
  <si>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</si>
  <si>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</si>
  <si>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</si>
  <si>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</si>
  <si>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</si>
  <si>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</si>
  <si>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</si>
  <si>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</si>
  <si>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</si>
  <si>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</si>
  <si>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</si>
  <si>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</si>
  <si>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</si>
  <si>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</si>
  <si>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</si>
  <si>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</si>
  <si>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</si>
  <si>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</si>
  <si>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</si>
  <si>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</si>
  <si>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</si>
  <si>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</si>
  <si>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</si>
  <si>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</si>
  <si>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</si>
  <si>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</si>
  <si>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</si>
  <si>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</si>
  <si>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</si>
  <si>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</si>
  <si>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</si>
  <si>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</si>
  <si>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</si>
  <si>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</si>
  <si>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</si>
  <si>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</si>
  <si>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</si>
  <si>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</si>
  <si>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</si>
  <si>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</si>
  <si>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</si>
  <si>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</si>
  <si>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</si>
  <si>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</si>
  <si>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</si>
  <si>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</si>
  <si>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</si>
  <si>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</si>
  <si>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</si>
  <si>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</si>
  <si>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</si>
  <si>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</si>
  <si>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</si>
  <si>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</si>
  <si>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</si>
  <si>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</si>
  <si>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</si>
  <si>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</si>
  <si>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</si>
  <si>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</si>
  <si>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</si>
  <si>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</si>
  <si>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</si>
  <si>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</si>
  <si>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</si>
  <si>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</si>
  <si>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</si>
  <si>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</si>
  <si>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</si>
  <si>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</si>
  <si>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</si>
  <si>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</si>
  <si>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</si>
  <si>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</si>
  <si>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</si>
  <si>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</si>
  <si>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</si>
  <si>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</si>
  <si>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</si>
  <si>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</si>
  <si>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</si>
  <si>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</si>
  <si>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</si>
  <si>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</si>
  <si>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</si>
  <si>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</si>
  <si>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</si>
  <si>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</si>
  <si>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</si>
  <si>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</si>
  <si>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</si>
  <si>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</si>
  <si>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</si>
  <si>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</si>
  <si>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</si>
  <si>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</si>
  <si>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</si>
  <si>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</si>
  <si>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</si>
  <si>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</si>
  <si>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</si>
  <si>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</si>
  <si>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</si>
  <si>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</si>
  <si>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</si>
  <si>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</si>
  <si>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</si>
  <si>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</si>
  <si>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</si>
  <si>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</si>
  <si>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</si>
  <si>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</si>
  <si>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</si>
  <si>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</si>
  <si>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</si>
  <si>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</si>
  <si>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</si>
  <si>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</si>
  <si>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</si>
  <si>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</si>
  <si>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</si>
  <si>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</si>
  <si>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</si>
  <si>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</si>
  <si>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</si>
  <si>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</si>
  <si>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</si>
  <si>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</si>
  <si>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</si>
  <si>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</si>
  <si>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</si>
  <si>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</si>
  <si>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</si>
  <si>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</si>
  <si>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</si>
  <si>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</si>
  <si>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</si>
  <si>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</si>
  <si>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</si>
  <si>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</si>
  <si>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</si>
  <si>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</si>
  <si>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</si>
  <si>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</si>
  <si>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</si>
  <si>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</si>
  <si>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</si>
  <si>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</si>
  <si>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</si>
  <si>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</si>
  <si>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</si>
  <si>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</si>
  <si>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</si>
  <si>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</si>
  <si>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</si>
  <si>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</si>
  <si>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</si>
  <si>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</si>
  <si>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</si>
  <si>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</si>
  <si>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</si>
  <si>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</si>
  <si>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</si>
  <si>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</si>
  <si>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</si>
  <si>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</si>
  <si>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</si>
  <si>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</si>
  <si>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</si>
  <si>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</si>
  <si>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</si>
  <si>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</si>
  <si>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</si>
  <si>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</si>
  <si>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</si>
  <si>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</si>
  <si>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</si>
  <si>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</si>
  <si>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</si>
  <si>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</si>
  <si>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</si>
  <si>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</si>
  <si>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</si>
  <si>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</si>
  <si>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</si>
  <si>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</si>
  <si>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</si>
  <si>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</si>
  <si>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</si>
  <si>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</si>
  <si>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</si>
  <si>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</si>
  <si>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</si>
  <si>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</si>
  <si>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</si>
  <si>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</si>
  <si>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</si>
  <si>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</si>
  <si>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</si>
  <si>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</si>
  <si>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</si>
  <si>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</si>
  <si>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</si>
  <si>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</si>
  <si>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</si>
  <si>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</si>
  <si>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</si>
  <si>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</si>
  <si>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</si>
  <si>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</si>
  <si>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</si>
  <si>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</si>
  <si>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</si>
  <si>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</si>
  <si>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</si>
  <si>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</si>
  <si>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</si>
  <si>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</si>
  <si>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</si>
  <si>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</si>
  <si>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</si>
  <si>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</si>
  <si>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</si>
  <si>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</si>
  <si>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</si>
  <si>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</si>
  <si>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</si>
  <si>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</si>
  <si>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</si>
  <si>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</si>
  <si>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</si>
  <si>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</si>
  <si>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</si>
  <si>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</si>
  <si>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</si>
  <si>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</si>
  <si>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</si>
  <si>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</si>
  <si>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</si>
  <si>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</si>
  <si>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</si>
  <si>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</si>
  <si>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</si>
  <si>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</si>
  <si>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</si>
  <si>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</si>
  <si>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</si>
  <si>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</si>
  <si>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</si>
  <si>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</si>
  <si>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</si>
  <si>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</si>
  <si>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</si>
  <si>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</si>
  <si>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</si>
  <si>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</si>
  <si>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</si>
  <si>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</si>
  <si>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</si>
  <si>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</si>
  <si>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</si>
  <si>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</si>
  <si>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</si>
  <si>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</si>
  <si>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</si>
  <si>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</si>
  <si>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</si>
  <si>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</si>
  <si>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</si>
  <si>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</si>
  <si>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</si>
  <si>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</si>
  <si>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</si>
  <si>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</si>
  <si>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</si>
  <si>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</si>
  <si>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</si>
  <si>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</si>
  <si>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</si>
  <si>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</si>
  <si>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</si>
  <si>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</si>
  <si>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</si>
  <si>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</si>
  <si>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</si>
  <si>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</si>
  <si>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</si>
  <si>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</si>
  <si>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</si>
  <si>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</si>
  <si>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</si>
  <si>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</si>
  <si>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</si>
  <si>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</si>
  <si>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</si>
  <si>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</si>
  <si>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</si>
  <si>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</si>
  <si>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</si>
  <si>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</si>
  <si>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</si>
  <si>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</si>
  <si>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</si>
  <si>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</si>
  <si>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</si>
  <si>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</si>
  <si>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</si>
  <si>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</si>
  <si>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</si>
  <si>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</si>
  <si>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</si>
  <si>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</si>
  <si>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</si>
  <si>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</si>
  <si>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</si>
  <si>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</si>
  <si>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</si>
  <si>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</si>
  <si>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</si>
  <si>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</si>
  <si>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</si>
  <si>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</si>
  <si>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</si>
  <si>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</si>
  <si>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</si>
  <si>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</si>
  <si>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</si>
  <si>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</si>
  <si>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</si>
  <si>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</si>
  <si>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</si>
  <si>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</si>
  <si>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</si>
  <si>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</si>
  <si>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</si>
  <si>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</si>
  <si>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</si>
  <si>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</si>
  <si>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</si>
  <si>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</si>
  <si>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</si>
  <si>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</si>
  <si>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</si>
  <si>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</si>
  <si>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</si>
  <si>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</si>
  <si>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</si>
  <si>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</si>
  <si>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</si>
  <si>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</si>
  <si>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</si>
  <si>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</si>
  <si>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</si>
  <si>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</si>
  <si>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</si>
  <si>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</si>
  <si>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</si>
  <si>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</si>
  <si>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</si>
  <si>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</si>
  <si>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</si>
  <si>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</si>
  <si>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</si>
  <si>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</si>
  <si>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</si>
  <si>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</si>
  <si>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</si>
  <si>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</si>
  <si>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</si>
  <si>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</si>
  <si>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</si>
  <si>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</si>
  <si>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</si>
  <si>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</si>
  <si>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</si>
  <si>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</si>
  <si>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</si>
  <si>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</si>
  <si>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</si>
  <si>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</si>
  <si>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</si>
  <si>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</si>
  <si>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</si>
  <si>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</si>
  <si>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</si>
  <si>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</si>
  <si>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</si>
  <si>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</si>
  <si>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</si>
  <si>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</si>
  <si>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</si>
  <si>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</si>
  <si>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</si>
  <si>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</si>
  <si>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</si>
  <si>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</si>
  <si>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</si>
  <si>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</si>
  <si>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</si>
  <si>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</si>
  <si>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</si>
  <si>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</si>
  <si>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</si>
  <si>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</si>
  <si>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</si>
  <si>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</si>
  <si>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</si>
  <si>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</si>
  <si>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</si>
  <si>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</si>
  <si>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</si>
  <si>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</si>
  <si>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</si>
  <si>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</si>
  <si>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</si>
  <si>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</si>
  <si>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</si>
  <si>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</si>
  <si>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</si>
  <si>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</si>
  <si>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</si>
  <si>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</si>
  <si>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</si>
  <si>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</si>
  <si>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</si>
  <si>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</si>
  <si>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</si>
  <si>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</si>
  <si>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</si>
  <si>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</si>
  <si>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</si>
  <si>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</si>
  <si>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</si>
  <si>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</si>
  <si>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</si>
  <si>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</si>
  <si>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</si>
  <si>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</si>
  <si>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</si>
  <si>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</si>
  <si>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</si>
  <si>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</si>
  <si>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</si>
  <si>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</si>
  <si>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</si>
  <si>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</si>
  <si>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</si>
  <si>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</si>
  <si>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</si>
  <si>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</si>
  <si>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</si>
  <si>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</si>
  <si>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</si>
  <si>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</si>
  <si>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</si>
  <si>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</si>
  <si>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</si>
  <si>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</si>
  <si>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</si>
  <si>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</si>
  <si>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</si>
  <si>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</si>
  <si>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</si>
  <si>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</si>
  <si>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</si>
  <si>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</si>
  <si>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</si>
  <si>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</si>
  <si>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</si>
  <si>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</si>
  <si>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</si>
  <si>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</si>
  <si>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</si>
  <si>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</si>
  <si>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</si>
  <si>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</si>
  <si>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</si>
  <si>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</si>
  <si>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</si>
  <si>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</si>
  <si>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</si>
  <si>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</si>
  <si>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</si>
  <si>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</si>
  <si>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</si>
  <si>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</si>
  <si>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</si>
  <si>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</si>
  <si>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</si>
  <si>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</si>
  <si>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</si>
  <si>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</si>
  <si>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</si>
  <si>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</si>
  <si>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</si>
  <si>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</si>
  <si>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</si>
  <si>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</si>
  <si>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</si>
  <si>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</si>
  <si>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</si>
  <si>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</si>
  <si>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</si>
  <si>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</si>
  <si>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</si>
  <si>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</si>
  <si>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</si>
  <si>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</si>
  <si>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</si>
  <si>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</si>
  <si>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</si>
  <si>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</si>
  <si>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</si>
  <si>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</si>
  <si>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</si>
  <si>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</si>
  <si>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</si>
  <si>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</si>
  <si>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</si>
  <si>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</si>
  <si>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</si>
  <si>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</si>
  <si>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</si>
  <si>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</si>
  <si>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</si>
  <si>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</si>
  <si>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</si>
  <si>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</si>
  <si>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</si>
  <si>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</si>
  <si>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</si>
  <si>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</si>
  <si>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</si>
  <si>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</si>
  <si>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</si>
  <si>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</si>
  <si>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</si>
  <si>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</si>
  <si>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</si>
  <si>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</si>
  <si>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</si>
  <si>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</si>
  <si>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</si>
  <si>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</si>
  <si>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</si>
  <si>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</si>
  <si>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</si>
  <si>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</si>
  <si>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</si>
  <si>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</si>
  <si>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</si>
  <si>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</si>
  <si>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</si>
  <si>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</si>
  <si>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</si>
  <si>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</si>
  <si>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</si>
  <si>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</si>
  <si>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</si>
  <si>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</si>
  <si>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</si>
  <si>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</si>
  <si>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</si>
  <si>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</si>
  <si>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</si>
  <si>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</si>
  <si>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</si>
  <si>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</si>
  <si>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</si>
  <si>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</si>
  <si>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</si>
  <si>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</si>
  <si>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</si>
  <si>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</si>
  <si>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</si>
  <si>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</si>
  <si>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</si>
  <si>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</si>
  <si>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</si>
  <si>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</si>
  <si>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</si>
  <si>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</si>
  <si>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</si>
  <si>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</si>
  <si>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</si>
  <si>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</si>
  <si>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</si>
  <si>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</si>
  <si>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</si>
  <si>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</si>
  <si>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</si>
  <si>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</si>
  <si>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</si>
  <si>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</si>
  <si>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</si>
  <si>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</si>
  <si>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</si>
  <si>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</si>
  <si>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</si>
  <si>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</si>
  <si>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</si>
  <si>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</si>
  <si>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</si>
  <si>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</si>
  <si>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</si>
  <si>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</si>
  <si>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</si>
  <si>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</si>
  <si>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</si>
  <si>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</si>
  <si>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</si>
  <si>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</si>
  <si>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</si>
  <si>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</si>
  <si>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</si>
  <si>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</si>
  <si>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</si>
  <si>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</si>
  <si>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</si>
  <si>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</si>
  <si>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</si>
  <si>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</si>
  <si>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</si>
  <si>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</si>
  <si>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</si>
  <si>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</si>
  <si>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</si>
  <si>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</si>
  <si>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</si>
  <si>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</si>
  <si>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</si>
  <si>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</si>
  <si>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</si>
  <si>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</si>
  <si>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</si>
  <si>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</si>
  <si>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</si>
  <si>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</si>
  <si>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</si>
  <si>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</si>
  <si>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</si>
  <si>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</si>
  <si>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</si>
  <si>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</si>
  <si>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</si>
  <si>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</si>
  <si>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</si>
  <si>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</si>
  <si>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</si>
  <si>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</si>
  <si>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</si>
  <si>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</si>
  <si>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</si>
  <si>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</si>
  <si>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</si>
  <si>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</si>
  <si>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</si>
  <si>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</si>
  <si>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</si>
  <si>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</si>
  <si>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</si>
  <si>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</si>
  <si>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</si>
  <si>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</si>
  <si>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</si>
  <si>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</si>
  <si>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</si>
  <si>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</si>
  <si>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</si>
  <si>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</si>
  <si>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</si>
  <si>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</si>
  <si>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</si>
  <si>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</si>
  <si>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</si>
  <si>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</si>
  <si>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</si>
  <si>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</si>
  <si>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</si>
  <si>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</si>
  <si>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</si>
  <si>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</si>
  <si>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</si>
  <si>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</si>
  <si>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</si>
  <si>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</si>
  <si>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</si>
  <si>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</si>
  <si>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</si>
  <si>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</si>
  <si>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</si>
  <si>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</si>
  <si>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</si>
  <si>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</si>
  <si>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</si>
  <si>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</si>
  <si>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</si>
  <si>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</si>
  <si>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</si>
  <si>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</si>
  <si>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</si>
  <si>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</si>
  <si>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</si>
  <si>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</si>
  <si>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</si>
  <si>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</si>
  <si>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</si>
  <si>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</si>
  <si>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</si>
  <si>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</si>
  <si>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</si>
  <si>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</si>
  <si>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</si>
  <si>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</si>
  <si>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</si>
  <si>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</si>
  <si>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</si>
  <si>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</si>
  <si>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</si>
  <si>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</si>
  <si>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</si>
  <si>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</si>
  <si>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</si>
  <si>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</si>
  <si>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</si>
  <si>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</si>
  <si>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</si>
  <si>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</si>
  <si>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</si>
  <si>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</si>
  <si>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</si>
  <si>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</si>
  <si>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</si>
  <si>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</si>
  <si>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</si>
  <si>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</si>
  <si>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</si>
  <si>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</si>
  <si>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</si>
  <si>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</si>
  <si>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</si>
  <si>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</si>
  <si>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</si>
  <si>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</si>
  <si>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</si>
  <si>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</si>
  <si>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</si>
  <si>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</si>
  <si>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</si>
  <si>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</si>
  <si>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</si>
  <si>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</si>
  <si>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</si>
  <si>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</si>
  <si>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</si>
  <si>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</si>
  <si>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</si>
  <si>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</si>
  <si>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</si>
  <si>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</si>
  <si>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</si>
  <si>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</si>
  <si>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</si>
  <si>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</si>
  <si>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</si>
  <si>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</si>
  <si>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</si>
  <si>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</si>
  <si>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</si>
  <si>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</si>
  <si>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</si>
  <si>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</si>
  <si>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</si>
  <si>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</si>
  <si>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</si>
  <si>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</si>
  <si>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</si>
  <si>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</si>
  <si>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</si>
  <si>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</si>
  <si>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</si>
  <si>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</si>
  <si>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</si>
  <si>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</si>
  <si>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</si>
  <si>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</si>
  <si>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</si>
  <si>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</si>
  <si>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</si>
  <si>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</si>
  <si>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</si>
  <si>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</si>
  <si>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</si>
  <si>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</si>
  <si>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</si>
  <si>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</si>
  <si>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</si>
  <si>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</si>
  <si>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</si>
  <si>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</si>
  <si>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</si>
  <si>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</si>
  <si>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</si>
  <si>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</si>
  <si>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</si>
  <si>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</si>
  <si>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</si>
  <si>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</si>
  <si>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</si>
  <si>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</si>
  <si>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</si>
  <si>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</si>
  <si>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</si>
  <si>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</si>
  <si>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</si>
  <si>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</si>
  <si>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</si>
  <si>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</si>
  <si>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</si>
  <si>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</si>
  <si>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</si>
  <si>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</si>
  <si>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</si>
  <si>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</si>
  <si>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</si>
  <si>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</si>
  <si>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</si>
  <si>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</si>
  <si>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</si>
  <si>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</si>
  <si>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</si>
  <si>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</si>
  <si>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</si>
  <si>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</si>
  <si>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</si>
  <si>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</si>
  <si>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</si>
  <si>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</si>
  <si>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</si>
  <si>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</si>
  <si>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</si>
  <si>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</si>
  <si>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</si>
  <si>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</si>
  <si>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</si>
  <si>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</si>
  <si>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</si>
  <si>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</si>
  <si>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</si>
  <si>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</si>
  <si>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</si>
  <si>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</si>
  <si>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</si>
  <si>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</si>
  <si>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</si>
  <si>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</si>
  <si>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</si>
  <si>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</si>
  <si>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</si>
  <si>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</si>
  <si>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</si>
  <si>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</si>
  <si>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</si>
  <si>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</si>
  <si>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</si>
  <si>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</si>
  <si>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</si>
  <si>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</si>
  <si>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</si>
  <si>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</si>
  <si>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</si>
  <si>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</si>
  <si>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</si>
  <si>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</si>
  <si>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</si>
  <si>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</si>
  <si>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</si>
  <si>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</si>
  <si>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</si>
  <si>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</si>
  <si>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</si>
  <si>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</si>
  <si>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</si>
  <si>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</si>
  <si>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</si>
  <si>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</si>
  <si>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</si>
  <si>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</si>
  <si>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</si>
  <si>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</si>
  <si>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</si>
  <si>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</si>
  <si>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</si>
  <si>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</si>
  <si>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</si>
  <si>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</si>
  <si>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</si>
  <si>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</si>
  <si>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</si>
  <si>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</si>
  <si>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</si>
  <si>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</si>
  <si>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</si>
  <si>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</si>
  <si>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</si>
  <si>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</si>
  <si>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</si>
  <si>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</si>
  <si>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</si>
  <si>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</si>
  <si>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</si>
  <si>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</si>
  <si>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</si>
  <si>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</si>
  <si>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</si>
  <si>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</si>
  <si>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</si>
  <si>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</si>
  <si>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</si>
  <si>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</si>
  <si>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</si>
  <si>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</si>
  <si>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</si>
  <si>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</si>
  <si>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</si>
  <si>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</si>
  <si>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</si>
  <si>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</si>
  <si>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</si>
  <si>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</si>
  <si>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</si>
  <si>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</si>
  <si>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</si>
  <si>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</si>
  <si>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</si>
  <si>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</si>
  <si>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</si>
  <si>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</si>
  <si>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</si>
  <si>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</si>
  <si>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</si>
  <si>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</si>
  <si>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</si>
  <si>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</si>
  <si>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</si>
  <si>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</si>
  <si>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</si>
  <si>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</si>
  <si>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</si>
  <si>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</si>
  <si>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</si>
  <si>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</si>
  <si>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</si>
  <si>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</si>
  <si>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</si>
  <si>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</si>
  <si>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</si>
  <si>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</si>
  <si>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</si>
  <si>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</si>
  <si>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</si>
  <si>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</si>
  <si>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</si>
  <si>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</si>
  <si>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</si>
  <si>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</si>
  <si>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</si>
  <si>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</si>
  <si>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</si>
  <si>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</si>
  <si>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</si>
  <si>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</si>
  <si>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</si>
  <si>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</si>
  <si>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</si>
  <si>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</si>
  <si>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</si>
  <si>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</si>
  <si>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</si>
  <si>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</si>
  <si>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</si>
  <si>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</si>
  <si>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2021-70-70001452020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</si>
</sst>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85" zoomScaleNormal="85" zoomScaleSheetLayoutView="40" zoomScalePageLayoutView="40" workbookViewId="0">
      <selection activeCell="B49" sqref="B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187"/>
      <c r="I20" s="148" t="s">
        <v>453</v>
      </c>
      <c r="J20" s="149" t="s">
        <v>977</v>
      </c>
      <c r="K20" s="150">
        <v>393333820</v>
      </c>
      <c r="L20" s="151"/>
      <c r="M20" s="151">
        <v>44561</v>
      </c>
      <c r="N20" s="135">
        <f>+(M20-L20)/30</f>
        <v>1485.3666666666666</v>
      </c>
      <c r="O20" s="138"/>
      <c r="U20" s="134"/>
      <c r="V20" s="105">
        <f ca="1">NOW()</f>
        <v>44193.845116898148</v>
      </c>
      <c r="W20" s="105">
        <f ca="1">NOW()</f>
        <v>44193.845116898148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EQUIDAD Y PROGRESO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2677</v>
      </c>
      <c r="E48" s="176">
        <v>42445</v>
      </c>
      <c r="F48" s="176">
        <v>42724</v>
      </c>
      <c r="G48" s="159">
        <f>IF(AND(E48&lt;&gt;"",F48&lt;&gt;""),((F48-E48)/30),"")</f>
        <v>9.3000000000000007</v>
      </c>
      <c r="H48" s="122" t="s">
        <v>2678</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2679</v>
      </c>
      <c r="E49" s="176">
        <v>43950</v>
      </c>
      <c r="F49" s="176">
        <v>44165</v>
      </c>
      <c r="G49" s="159">
        <f t="shared" ref="G49:G50" si="2">IF(AND(E49&lt;&gt;"",F49&lt;&gt;""),((F49-E49)/30),"")</f>
        <v>7.166666666666667</v>
      </c>
      <c r="H49" s="122" t="s">
        <v>2681</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2680</v>
      </c>
      <c r="E50" s="176">
        <v>43950</v>
      </c>
      <c r="F50" s="176">
        <v>44165</v>
      </c>
      <c r="G50" s="159">
        <f t="shared" si="2"/>
        <v>7.166666666666667</v>
      </c>
      <c r="H50" s="122" t="s">
        <v>2681</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2682</v>
      </c>
      <c r="E114" s="176">
        <v>43892</v>
      </c>
      <c r="F114" s="176">
        <v>44196</v>
      </c>
      <c r="G114" s="159">
        <f>IF(AND(E114&lt;&gt;"",F114&lt;&gt;""),((F114-E114)/30),"")</f>
        <v>10.133333333333333</v>
      </c>
      <c r="H114" s="122" t="s">
        <v>2683</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0.03</v>
      </c>
      <c r="G179" s="164">
        <f>IF(F179&gt;0,SUM(E179+F179),"")</f>
        <v>0.05</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19666691</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2684</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2685</v>
      </c>
      <c r="J211" s="27" t="s">
        <v>2622</v>
      </c>
      <c r="K211" s="177" t="s">
        <v>2686</v>
      </c>
      <c r="L211" s="21"/>
      <c r="M211" s="21"/>
      <c r="N211" s="21"/>
      <c r="O211" s="8"/>
    </row>
    <row r="212" spans="1:15" x14ac:dyDescent="0.25">
      <c r="A212" s="9"/>
      <c r="B212" s="27" t="s">
        <v>2619</v>
      </c>
      <c r="C212" s="147" t="s">
        <v>2684</v>
      </c>
      <c r="D212" s="21"/>
      <c r="G212" s="27" t="s">
        <v>2621</v>
      </c>
      <c r="H212" s="177">
        <v>3004012831</v>
      </c>
      <c r="J212" s="27" t="s">
        <v>2623</v>
      </c>
      <c r="K212" s="12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2020-12-29T01:17:29Z</cp:lastPrinted>
  <dcterms:created xsi:type="dcterms:W3CDTF">2020-10-14T21:57:42Z</dcterms:created>
  <dcterms:modified xsi:type="dcterms:W3CDTF">2020-12-29T01:17:48Z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