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gueth\Desktop\BETTO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6"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<sst xmlns="http://schemas.openxmlformats.org/spreadsheetml/2006/main" count="3327" uniqueCount="2707">
  <si>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</si>
  <si>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</si>
  <si>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</si>
  <si>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</si>
  <si>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</si>
  <si>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</si>
  <si>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</si>
  <si>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</si>
  <si>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</si>
  <si>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</si>
  <si>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</si>
  <si>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</si>
  <si>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</si>
  <si>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</si>
  <si>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</si>
  <si>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</si>
  <si>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</si>
  <si>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</si>
  <si>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</si>
  <si>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</si>
  <si>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</si>
  <si>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</si>
  <si>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</si>
  <si>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</si>
  <si>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</si>
  <si>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</si>
  <si>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</si>
  <si>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</si>
  <si>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</si>
  <si>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</si>
  <si>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</si>
  <si>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</si>
  <si>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</si>
  <si>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</si>
  <si>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</si>
  <si>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</si>
  <si>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</si>
  <si>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</si>
  <si>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</si>
  <si>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</si>
  <si>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</si>
  <si>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</si>
  <si>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</si>
  <si>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</si>
  <si>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</si>
  <si>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</si>
  <si>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</si>
  <si>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</si>
  <si>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</si>
  <si>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</si>
  <si>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</si>
  <si>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</si>
  <si>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</si>
  <si>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</si>
  <si>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</si>
  <si>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</si>
  <si>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</si>
  <si>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</si>
  <si>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</si>
  <si>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</si>
  <si>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</si>
  <si>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</si>
  <si>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</si>
  <si>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</si>
  <si>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</si>
  <si>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</si>
  <si>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</si>
  <si>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</si>
  <si>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</si>
  <si>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</si>
  <si>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</si>
  <si>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</si>
  <si>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</si>
  <si>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</si>
  <si>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</si>
  <si>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</si>
  <si>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</si>
  <si>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</si>
  <si>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</si>
  <si>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</si>
  <si>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</si>
  <si>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</si>
  <si>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</si>
  <si>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</si>
  <si>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</si>
  <si>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</si>
  <si>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</si>
  <si>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</si>
  <si>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</si>
  <si>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</si>
  <si>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</si>
  <si>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</si>
  <si>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</si>
  <si>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</si>
  <si>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</si>
  <si>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</si>
  <si>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</si>
  <si>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</si>
  <si>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</si>
  <si>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</si>
  <si>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</si>
  <si>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</si>
  <si>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</si>
  <si>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</si>
  <si>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</si>
  <si>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</si>
  <si>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</si>
  <si>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</si>
  <si>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</si>
  <si>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</si>
  <si>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</si>
  <si>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</si>
  <si>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</si>
  <si>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</si>
  <si>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</si>
  <si>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</si>
  <si>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</si>
  <si>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</si>
  <si>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</si>
  <si>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</si>
  <si>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</si>
  <si>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</si>
  <si>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</si>
  <si>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</si>
  <si>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</si>
  <si>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</si>
  <si>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</si>
  <si>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</si>
  <si>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</si>
  <si>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</si>
  <si>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</si>
  <si>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</si>
  <si>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</si>
  <si>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</si>
  <si>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</si>
  <si>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</si>
  <si>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</si>
  <si>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</si>
  <si>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</si>
  <si>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</si>
  <si>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</si>
  <si>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</si>
  <si>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</si>
  <si>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</si>
  <si>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</si>
  <si>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</si>
  <si>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</si>
  <si>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</si>
  <si>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</si>
  <si>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</si>
  <si>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</si>
  <si>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</si>
  <si>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</si>
  <si>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</si>
  <si>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</si>
  <si>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</si>
  <si>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</si>
  <si>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</si>
  <si>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</si>
  <si>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</si>
  <si>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</si>
  <si>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</si>
  <si>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</si>
  <si>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</si>
  <si>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</si>
  <si>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</si>
  <si>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</si>
  <si>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</si>
  <si>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</si>
  <si>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</si>
  <si>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</si>
  <si>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</si>
  <si>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</si>
  <si>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</si>
  <si>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</si>
  <si>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</si>
  <si>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</si>
  <si>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</si>
  <si>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</si>
  <si>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</si>
  <si>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</si>
  <si>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</si>
  <si>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</si>
  <si>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</si>
  <si>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</si>
  <si>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</si>
  <si>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</si>
  <si>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</si>
  <si>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</si>
  <si>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</si>
  <si>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</si>
  <si>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</si>
  <si>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</si>
  <si>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</si>
  <si>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</si>
  <si>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</si>
  <si>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</si>
  <si>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</si>
  <si>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</si>
  <si>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</si>
  <si>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</si>
  <si>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</si>
  <si>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</si>
  <si>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</si>
  <si>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</si>
  <si>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</si>
  <si>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</si>
  <si>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</si>
  <si>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</si>
  <si>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</si>
  <si>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</si>
  <si>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</si>
  <si>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</si>
  <si>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</si>
  <si>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</si>
  <si>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</si>
  <si>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</si>
  <si>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</si>
  <si>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</si>
  <si>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</si>
  <si>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</si>
  <si>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</si>
  <si>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</si>
  <si>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</si>
  <si>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</si>
  <si>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</si>
  <si>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</si>
  <si>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</si>
  <si>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</si>
  <si>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</si>
  <si>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</si>
  <si>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</si>
  <si>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</si>
  <si>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</si>
  <si>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</si>
  <si>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</si>
  <si>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</si>
  <si>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</si>
  <si>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</si>
  <si>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</si>
  <si>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</si>
  <si>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</si>
  <si>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</si>
  <si>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</si>
  <si>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</si>
  <si>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</si>
  <si>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</si>
  <si>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</si>
  <si>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</si>
  <si>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</si>
  <si>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</si>
  <si>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</si>
  <si>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</si>
  <si>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</si>
  <si>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</si>
  <si>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</si>
  <si>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</si>
  <si>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</si>
  <si>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</si>
  <si>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</si>
  <si>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</si>
  <si>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</si>
  <si>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</si>
  <si>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</si>
  <si>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</si>
  <si>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</si>
  <si>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</si>
  <si>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</si>
  <si>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</si>
  <si>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</si>
  <si>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</si>
  <si>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</si>
  <si>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</si>
  <si>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</si>
  <si>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</si>
  <si>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</si>
  <si>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</si>
  <si>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</si>
  <si>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</si>
  <si>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</si>
  <si>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</si>
  <si>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</si>
  <si>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</si>
  <si>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</si>
  <si>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</si>
  <si>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</si>
  <si>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</si>
  <si>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</si>
  <si>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</si>
  <si>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</si>
  <si>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</si>
  <si>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</si>
  <si>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</si>
  <si>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</si>
  <si>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</si>
  <si>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</si>
  <si>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</si>
  <si>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</si>
  <si>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</si>
  <si>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</si>
  <si>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</si>
  <si>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</si>
  <si>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</si>
  <si>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</si>
  <si>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</si>
  <si>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</si>
  <si>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</si>
  <si>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</si>
  <si>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</si>
  <si>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</si>
  <si>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</si>
  <si>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</si>
  <si>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</si>
  <si>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</si>
  <si>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</si>
  <si>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</si>
  <si>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</si>
  <si>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</si>
  <si>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</si>
  <si>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</si>
  <si>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</si>
  <si>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</si>
  <si>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</si>
  <si>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</si>
  <si>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</si>
  <si>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</si>
  <si>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</si>
  <si>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</si>
  <si>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</si>
  <si>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</si>
  <si>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</si>
  <si>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</si>
  <si>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</si>
  <si>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</si>
  <si>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</si>
  <si>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</si>
  <si>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</si>
  <si>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</si>
  <si>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</si>
  <si>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</si>
  <si>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</si>
  <si>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</si>
  <si>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</si>
  <si>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</si>
  <si>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</si>
  <si>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</si>
  <si>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</si>
  <si>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</si>
  <si>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</si>
  <si>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</si>
  <si>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</si>
  <si>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</si>
  <si>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</si>
  <si>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</si>
  <si>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</si>
  <si>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</si>
  <si>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</si>
  <si>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</si>
  <si>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</si>
  <si>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</si>
  <si>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</si>
  <si>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</si>
  <si>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</si>
  <si>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</si>
  <si>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</si>
  <si>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</si>
  <si>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</si>
  <si>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</si>
  <si>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</si>
  <si>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</si>
  <si>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</si>
  <si>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</si>
  <si>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</si>
  <si>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</si>
  <si>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</si>
  <si>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</si>
  <si>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</si>
  <si>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</si>
  <si>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</si>
  <si>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</si>
  <si>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</si>
  <si>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</si>
  <si>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</si>
  <si>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</si>
  <si>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</si>
  <si>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</si>
  <si>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</si>
  <si>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</si>
  <si>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</si>
  <si>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</si>
  <si>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</si>
  <si>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</si>
  <si>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</si>
  <si>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</si>
  <si>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</si>
  <si>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</si>
  <si>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</si>
  <si>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</si>
  <si>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</si>
  <si>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</si>
  <si>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</si>
  <si>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</si>
  <si>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</si>
  <si>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</si>
  <si>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</si>
  <si>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</si>
  <si>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</si>
  <si>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</si>
  <si>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</si>
  <si>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</si>
  <si>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</si>
  <si>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</si>
  <si>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</si>
  <si>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</si>
  <si>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</si>
  <si>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</si>
  <si>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</si>
  <si>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</si>
  <si>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</si>
  <si>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</si>
  <si>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</si>
  <si>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</si>
  <si>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</si>
  <si>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</si>
  <si>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</si>
  <si>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</si>
  <si>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</si>
  <si>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</si>
  <si>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</si>
  <si>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</si>
  <si>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</si>
  <si>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</si>
  <si>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</si>
  <si>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</si>
  <si>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</si>
  <si>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</si>
  <si>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</si>
  <si>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</si>
  <si>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</si>
  <si>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</si>
  <si>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</si>
  <si>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</si>
  <si>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</si>
  <si>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</si>
  <si>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</si>
  <si>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</si>
  <si>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</si>
  <si>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</si>
  <si>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</si>
  <si>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</si>
  <si>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</si>
  <si>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</si>
  <si>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</si>
  <si>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</si>
  <si>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</si>
  <si>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</si>
  <si>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</si>
  <si>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</si>
  <si>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</si>
  <si>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</si>
  <si>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</si>
  <si>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</si>
  <si>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</si>
  <si>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</si>
  <si>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</si>
  <si>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</si>
  <si>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</si>
  <si>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</si>
  <si>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</si>
  <si>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</si>
  <si>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</si>
  <si>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</si>
  <si>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</si>
  <si>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</si>
  <si>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</si>
  <si>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</si>
  <si>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</si>
  <si>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</si>
  <si>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</si>
  <si>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</si>
  <si>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</si>
  <si>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</si>
  <si>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</si>
  <si>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</si>
  <si>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</si>
  <si>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</si>
  <si>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</si>
  <si>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</si>
  <si>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</si>
  <si>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</si>
  <si>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</si>
  <si>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</si>
  <si>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</si>
  <si>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</si>
  <si>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</si>
  <si>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</si>
  <si>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</si>
  <si>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</si>
  <si>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</si>
  <si>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</si>
  <si>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</si>
  <si>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</si>
  <si>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</si>
  <si>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</si>
  <si>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</si>
  <si>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</si>
  <si>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</si>
  <si>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</si>
  <si>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</si>
  <si>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</si>
  <si>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</si>
  <si>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</si>
  <si>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</si>
  <si>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</si>
  <si>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</si>
  <si>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</si>
  <si>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</si>
  <si>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</si>
  <si>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</si>
  <si>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</si>
  <si>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</si>
  <si>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</si>
  <si>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</si>
  <si>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</si>
  <si>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</si>
  <si>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</si>
  <si>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</si>
  <si>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</si>
  <si>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</si>
  <si>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</si>
  <si>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</si>
  <si>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</si>
  <si>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</si>
  <si>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</si>
  <si>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</si>
  <si>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</si>
  <si>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</si>
  <si>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</si>
  <si>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</si>
  <si>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</si>
  <si>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</si>
  <si>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</si>
  <si>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</si>
  <si>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</si>
  <si>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</si>
  <si>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</si>
  <si>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</si>
  <si>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</si>
  <si>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</si>
  <si>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</si>
  <si>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</si>
  <si>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</si>
  <si>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</si>
  <si>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</si>
  <si>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</si>
  <si>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</si>
  <si>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</si>
  <si>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</si>
  <si>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</si>
  <si>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</si>
  <si>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</si>
  <si>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</si>
  <si>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</si>
  <si>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</si>
  <si>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</si>
  <si>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</si>
  <si>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</si>
  <si>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</si>
  <si>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</si>
  <si>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</si>
  <si>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</si>
  <si>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</si>
  <si>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</si>
  <si>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</si>
  <si>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</si>
  <si>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</si>
  <si>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</si>
  <si>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</si>
  <si>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</si>
  <si>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</si>
  <si>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</si>
  <si>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</si>
  <si>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</si>
  <si>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</si>
  <si>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</si>
  <si>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</si>
  <si>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</si>
  <si>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</si>
  <si>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</si>
  <si>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</si>
  <si>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</si>
  <si>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</si>
  <si>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</si>
  <si>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</si>
  <si>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</si>
  <si>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</si>
  <si>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</si>
  <si>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</si>
  <si>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</si>
  <si>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</si>
  <si>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</si>
  <si>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</si>
  <si>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</si>
  <si>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</si>
  <si>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</si>
  <si>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</si>
  <si>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</si>
  <si>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</si>
  <si>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</si>
  <si>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</si>
  <si>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</si>
  <si>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</si>
  <si>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</si>
  <si>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</si>
  <si>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</si>
  <si>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</si>
  <si>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</si>
  <si>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</si>
  <si>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</si>
  <si>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</si>
  <si>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</si>
  <si>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</si>
  <si>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</si>
  <si>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</si>
  <si>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</si>
  <si>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</si>
  <si>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</si>
  <si>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</si>
  <si>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</si>
  <si>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</si>
  <si>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</si>
  <si>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</si>
  <si>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</si>
  <si>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</si>
  <si>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</si>
  <si>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</si>
  <si>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</si>
  <si>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</si>
  <si>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</si>
  <si>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</si>
  <si>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</si>
  <si>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</si>
  <si>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</si>
  <si>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</si>
  <si>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</si>
  <si>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</si>
  <si>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</si>
  <si>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</si>
  <si>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</si>
  <si>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</si>
  <si>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</si>
  <si>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</si>
  <si>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</si>
  <si>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</si>
  <si>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</si>
  <si>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</si>
  <si>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</si>
  <si>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</si>
  <si>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</si>
  <si>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</si>
  <si>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</si>
  <si>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</si>
  <si>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</si>
  <si>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</si>
  <si>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</si>
  <si>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</si>
  <si>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</si>
  <si>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</si>
  <si>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</si>
  <si>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</si>
  <si>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</si>
  <si>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</si>
  <si>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</si>
  <si>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</si>
  <si>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</si>
  <si>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</si>
  <si>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</si>
  <si>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</si>
  <si>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</si>
  <si>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</si>
  <si>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</si>
  <si>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</si>
  <si>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</si>
  <si>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</si>
  <si>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</si>
  <si>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</si>
  <si>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</si>
  <si>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</si>
  <si>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</si>
  <si>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</si>
  <si>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</si>
  <si>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</si>
  <si>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</si>
  <si>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</si>
  <si>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</si>
  <si>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</si>
  <si>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</si>
  <si>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</si>
  <si>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</si>
  <si>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</si>
  <si>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</si>
  <si>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</si>
  <si>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</si>
  <si>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</si>
  <si>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</si>
  <si>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</si>
  <si>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</si>
  <si>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</si>
  <si>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</si>
  <si>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</si>
  <si>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</si>
  <si>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</si>
  <si>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</si>
  <si>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</si>
  <si>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</si>
  <si>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</si>
  <si>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</si>
  <si>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</si>
  <si>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</si>
  <si>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</si>
  <si>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</si>
  <si>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</si>
  <si>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</si>
  <si>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</si>
  <si>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</si>
  <si>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</si>
  <si>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</si>
  <si>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</si>
  <si>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</si>
  <si>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</si>
  <si>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</si>
  <si>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</si>
  <si>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</si>
  <si>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</si>
  <si>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</si>
  <si>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</si>
  <si>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</si>
  <si>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</si>
  <si>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</si>
  <si>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</si>
  <si>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</si>
  <si>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</si>
  <si>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</si>
  <si>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</si>
  <si>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</si>
  <si>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</si>
  <si>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</si>
  <si>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</si>
  <si>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</si>
  <si>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</si>
  <si>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</si>
  <si>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</si>
  <si>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</si>
  <si>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</si>
  <si>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</si>
  <si>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</si>
  <si>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</si>
  <si>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</si>
  <si>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</si>
  <si>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</si>
  <si>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</si>
  <si>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</si>
  <si>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</si>
  <si>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</si>
  <si>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</si>
  <si>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</si>
  <si>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</si>
  <si>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</si>
  <si>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</si>
  <si>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</si>
  <si>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</si>
  <si>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</si>
  <si>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</si>
  <si>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</si>
  <si>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</si>
  <si>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</si>
  <si>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</si>
  <si>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</si>
  <si>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</si>
  <si>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</si>
  <si>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</si>
  <si>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</si>
  <si>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</si>
  <si>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</si>
  <si>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</si>
  <si>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</si>
  <si>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</si>
  <si>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</si>
  <si>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</si>
  <si>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</si>
  <si>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</si>
  <si>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</si>
  <si>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</si>
  <si>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</si>
  <si>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</si>
  <si>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</si>
  <si>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</si>
  <si>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</si>
  <si>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</si>
  <si>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</si>
  <si>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</si>
  <si>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</si>
  <si>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</si>
  <si>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</si>
  <si>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</si>
  <si>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</si>
  <si>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</si>
  <si>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</si>
  <si>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</si>
  <si>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</si>
  <si>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</si>
  <si>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</si>
  <si>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</si>
  <si>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</si>
  <si>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</si>
  <si>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</si>
  <si>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</si>
  <si>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</si>
  <si>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</si>
  <si>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</si>
  <si>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</si>
  <si>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</si>
  <si>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</si>
  <si>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</si>
  <si>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</si>
  <si>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</si>
  <si>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</si>
  <si>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</si>
  <si>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</si>
  <si>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</si>
  <si>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</si>
  <si>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</si>
  <si>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</si>
  <si>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</si>
  <si>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</si>
  <si>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</si>
  <si>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</si>
  <si>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</si>
  <si>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</si>
  <si>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</si>
  <si>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</si>
  <si>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</si>
  <si>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</si>
  <si>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</si>
  <si>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</si>
  <si>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</si>
  <si>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</si>
  <si>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</si>
  <si>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</si>
  <si>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</si>
  <si>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</si>
  <si>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</si>
  <si>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</si>
  <si>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</si>
  <si>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</si>
  <si>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</si>
  <si>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</si>
  <si>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</si>
  <si>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</si>
  <si>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</si>
  <si>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</si>
  <si>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</si>
  <si>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</si>
  <si>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</si>
  <si>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</si>
  <si>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</si>
  <si>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</si>
  <si>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</si>
  <si>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</si>
  <si>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</si>
  <si>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</si>
  <si>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</si>
  <si>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</si>
  <si>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</si>
  <si>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</si>
  <si>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</si>
  <si>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</si>
  <si>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</si>
  <si>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</si>
  <si>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</si>
  <si>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</si>
  <si>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</si>
  <si>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</si>
  <si>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</si>
  <si>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</si>
  <si>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</si>
  <si>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</si>
  <si>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</si>
  <si>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</si>
  <si>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</si>
  <si>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</si>
  <si>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</si>
  <si>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</si>
  <si>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</si>
  <si>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</si>
  <si>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</si>
  <si>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</si>
  <si>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</si>
  <si>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</si>
  <si>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</si>
  <si>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</si>
  <si>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</si>
  <si>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</si>
  <si>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</si>
  <si>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</si>
  <si>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</si>
  <si>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</si>
  <si>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</si>
  <si>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</si>
  <si>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</si>
  <si>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</si>
  <si>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</si>
  <si>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</si>
  <si>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</si>
  <si>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</si>
  <si>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</si>
  <si>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</si>
  <si>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</si>
  <si>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</si>
  <si>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</si>
  <si>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</si>
  <si>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</si>
  <si>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</si>
  <si>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</si>
  <si>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</si>
  <si>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</si>
  <si>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</si>
  <si>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</si>
  <si>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</si>
  <si>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</si>
  <si>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</si>
  <si>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</si>
  <si>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</si>
  <si>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</si>
  <si>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</si>
  <si>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</si>
  <si>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</si>
  <si>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</si>
  <si>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</si>
  <si>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</si>
  <si>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</si>
  <si>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</si>
  <si>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</si>
  <si>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</si>
  <si>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</si>
  <si>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</si>
  <si>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</si>
  <si>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</si>
  <si>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</si>
  <si>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</si>
  <si>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</si>
  <si>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</si>
  <si>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</si>
  <si>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</si>
  <si>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</si>
  <si>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</si>
  <si>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</si>
  <si>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</si>
  <si>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</si>
  <si>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</si>
  <si>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</si>
  <si>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</si>
  <si>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</si>
  <si>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</si>
  <si>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</si>
  <si>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</si>
  <si>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</si>
  <si>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</si>
  <si>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</si>
  <si>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</si>
  <si>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</si>
  <si>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</si>
  <si>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</si>
  <si>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</si>
  <si>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</si>
  <si>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</si>
  <si>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</si>
  <si>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</si>
  <si>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</si>
  <si>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</si>
  <si>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</si>
  <si>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</si>
  <si>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</si>
  <si>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</si>
  <si>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</si>
  <si>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</si>
  <si>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</si>
  <si>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</si>
  <si>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</si>
  <si>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</si>
  <si>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</si>
  <si>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</si>
  <si>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</si>
  <si>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</si>
  <si>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</si>
  <si>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</si>
  <si>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</si>
  <si>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</si>
  <si>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</si>
  <si>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</si>
  <si>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</si>
  <si>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</si>
  <si>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</si>
  <si>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</si>
  <si>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</si>
  <si>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</si>
  <si>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</si>
  <si>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</si>
  <si>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</si>
  <si>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</si>
  <si>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</si>
  <si>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</si>
  <si>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</si>
  <si>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</si>
  <si>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</si>
  <si>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</si>
  <si>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</si>
  <si>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</si>
  <si>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</si>
  <si>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</si>
  <si>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</si>
  <si>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</si>
  <si>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</si>
  <si>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</si>
  <si>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</si>
  <si>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</si>
  <si>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</si>
  <si>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</si>
  <si>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</si>
  <si>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</si>
  <si>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</si>
  <si>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</si>
  <si>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</si>
  <si>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</si>
  <si>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</si>
  <si>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</si>
  <si>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</si>
  <si>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</si>
  <si>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</si>
  <si>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</si>
  <si>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</si>
  <si>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</si>
  <si>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</si>
  <si>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</si>
  <si>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</si>
  <si>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</si>
  <si>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</si>
  <si>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</si>
  <si>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</si>
  <si>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</si>
  <si>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</si>
  <si>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</si>
  <si>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</si>
  <si>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</si>
  <si>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</si>
  <si>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</si>
  <si>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</si>
  <si>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</si>
  <si>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</si>
  <si>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</si>
  <si>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</si>
  <si>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</si>
  <si>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</si>
  <si>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</si>
  <si>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</si>
  <si>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</si>
  <si>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</si>
  <si>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</si>
  <si>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</si>
  <si>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</si>
  <si>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</si>
  <si>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</si>
  <si>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</si>
  <si>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</si>
  <si>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</si>
  <si>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</si>
  <si>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</si>
  <si>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</si>
  <si>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</si>
  <si>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</si>
  <si>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</si>
  <si>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</si>
  <si>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</si>
  <si>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</si>
  <si>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</si>
  <si>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</si>
  <si>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</si>
  <si>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</si>
  <si>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</si>
  <si>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</si>
  <si>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</si>
  <si>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</si>
  <si>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</si>
  <si>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</si>
  <si>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</si>
  <si>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</si>
  <si>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</si>
  <si>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</si>
  <si>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</si>
  <si>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</si>
  <si>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</si>
  <si>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</si>
  <si>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</si>
  <si>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</si>
  <si>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</si>
  <si>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</si>
  <si>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</si>
  <si>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</si>
  <si>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</si>
  <si>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</si>
  <si>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</si>
  <si>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</si>
  <si>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</si>
  <si>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</si>
  <si>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</si>
  <si>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</si>
  <si>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</si>
  <si>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</si>
  <si>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</si>
  <si>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</si>
  <si>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</si>
  <si>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</si>
  <si>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</si>
  <si>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</si>
  <si>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</si>
  <si>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</si>
  <si>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</si>
  <si>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</si>
  <si>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</si>
  <si>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</si>
  <si>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</si>
  <si>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</si>
  <si>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</si>
  <si>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</si>
  <si>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</si>
  <si>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</si>
  <si>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</si>
  <si>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</si>
  <si>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</si>
  <si>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</si>
  <si>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</si>
  <si>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</si>
  <si>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</si>
  <si>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</si>
  <si>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</si>
  <si>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</si>
  <si>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</si>
  <si>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</si>
  <si>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</si>
  <si>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</si>
  <si>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</si>
  <si>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</si>
  <si>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</si>
  <si>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</si>
  <si>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</si>
  <si>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</si>
  <si>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</si>
  <si>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</si>
  <si>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</si>
  <si>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</si>
  <si>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</si>
  <si>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</si>
  <si>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</si>
  <si>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</si>
  <si>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</si>
  <si>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</si>
  <si>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</si>
  <si>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</si>
  <si>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</si>
  <si>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</si>
  <si>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</si>
  <si>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</si>
  <si>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</si>
  <si>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</si>
  <si>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</si>
  <si>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</si>
  <si>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</si>
  <si>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</si>
  <si>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</si>
  <si>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</si>
  <si>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</si>
  <si>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</si>
  <si>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</si>
  <si>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</si>
  <si>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</si>
  <si>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</si>
  <si>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</si>
  <si>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</si>
  <si>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</si>
  <si>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</si>
  <si>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</si>
  <si>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</si>
  <si>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</si>
  <si>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</si>
  <si>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</si>
  <si>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</si>
  <si>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</si>
  <si>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</si>
  <si>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</si>
  <si>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</si>
  <si>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</si>
  <si>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</si>
  <si>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</si>
  <si>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</si>
  <si>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</si>
  <si>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</si>
  <si>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</si>
  <si>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</si>
  <si>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</si>
  <si>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</si>
  <si>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</si>
  <si>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</si>
  <si>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</si>
  <si>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</si>
  <si>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</si>
  <si>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</si>
  <si>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</si>
  <si>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</si>
  <si>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</si>
  <si>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</si>
  <si>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</si>
  <si>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</si>
  <si>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</si>
  <si>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</si>
  <si>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</si>
  <si>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</si>
  <si>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</si>
  <si>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</si>
  <si>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</si>
  <si>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</si>
  <si>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</si>
  <si>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</si>
  <si>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</si>
  <si>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</si>
  <si>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</si>
  <si>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</si>
  <si>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</si>
  <si>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</si>
  <si>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</si>
  <si>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</si>
  <si>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</si>
  <si>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</si>
  <si>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</si>
  <si>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</si>
  <si>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</si>
  <si>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</si>
  <si>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</si>
  <si>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</si>
  <si>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</si>
  <si>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</si>
  <si>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</si>
  <si>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</si>
  <si>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</si>
  <si>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</si>
  <si>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</si>
  <si>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</si>
  <si>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</si>
  <si>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</si>
  <si>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</si>
  <si>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</si>
  <si>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</si>
  <si>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</si>
  <si>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</si>
  <si>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</si>
  <si>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</si>
  <si>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</si>
  <si>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</si>
  <si>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</si>
  <si>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</si>
  <si>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</si>
  <si>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</si>
  <si>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</si>
  <si>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</si>
  <si>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</si>
  <si>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</si>
  <si>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</si>
  <si>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</si>
  <si>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</si>
  <si>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</si>
  <si>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</si>
  <si>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</si>
  <si>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</si>
  <si>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</si>
  <si>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</si>
  <si>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</si>
  <si>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</si>
  <si>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</si>
  <si>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</si>
  <si>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</si>
  <si>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</si>
  <si>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</si>
  <si>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</si>
  <si>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</si>
  <si>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</si>
  <si>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</si>
  <si>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</si>
  <si>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</si>
  <si>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</si>
  <si>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</si>
  <si>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</si>
  <si>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</si>
  <si>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</si>
  <si>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</si>
  <si>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</si>
  <si>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</si>
  <si>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</si>
  <si>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</si>
  <si>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</si>
  <si>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</si>
  <si>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</si>
  <si>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</si>
  <si>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</si>
  <si>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</si>
  <si>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</si>
  <si>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</si>
  <si>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</si>
  <si>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</si>
  <si>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</si>
  <si>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</si>
  <si>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</si>
  <si>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</si>
  <si>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</si>
  <si>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</si>
  <si>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</si>
  <si>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</si>
  <si>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</si>
  <si>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</si>
  <si>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</si>
  <si>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</si>
  <si>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</si>
  <si>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</si>
  <si>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</si>
  <si>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</si>
  <si>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</si>
  <si>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</si>
  <si>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</si>
  <si>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</si>
  <si>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</si>
  <si>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</si>
  <si>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</si>
  <si>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</si>
  <si>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</si>
  <si>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</si>
  <si>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</si>
  <si>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</si>
  <si>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</si>
  <si>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</si>
  <si>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</si>
  <si>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</si>
  <si>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</si>
  <si>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</si>
  <si>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</si>
  <si>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</si>
  <si>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</si>
  <si>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</si>
  <si>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</si>
  <si>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</si>
  <si>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</si>
  <si>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</si>
  <si>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</si>
  <si>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</si>
  <si>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</si>
  <si>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</si>
  <si>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</si>
  <si>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</si>
  <si>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</si>
  <si>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</si>
  <si>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</si>
  <si>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</si>
  <si>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</si>
  <si>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</si>
  <si>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</si>
  <si>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</si>
  <si>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</si>
  <si>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</si>
  <si>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</si>
  <si>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</si>
  <si>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</si>
  <si>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</si>
  <si>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</si>
  <si>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</si>
  <si>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</si>
  <si>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</si>
  <si>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</si>
  <si>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</si>
  <si>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</si>
  <si>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</si>
  <si>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</si>
  <si>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</si>
  <si>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</si>
  <si>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</si>
  <si>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</si>
  <si>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</si>
  <si>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</si>
  <si>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</si>
  <si>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</si>
  <si>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</si>
  <si>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</si>
  <si>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</si>
  <si>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</si>
  <si>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</si>
  <si>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</si>
  <si>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</si>
  <si>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</si>
  <si>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</si>
  <si>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</si>
  <si>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</si>
  <si>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</si>
  <si>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</si>
  <si>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</si>
  <si>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</si>
  <si>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</si>
  <si>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</si>
  <si>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</si>
  <si>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</si>
  <si>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</si>
  <si>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</si>
  <si>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</si>
  <si>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</si>
  <si>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</si>
  <si>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</si>
  <si>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</si>
  <si>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</si>
  <si>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</si>
  <si>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</si>
  <si>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</si>
  <si>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</si>
  <si>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</si>
  <si>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</si>
  <si>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</si>
  <si>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</si>
  <si>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</si>
  <si>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</si>
  <si>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</si>
  <si>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</si>
  <si>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</si>
  <si>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</si>
  <si>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</si>
  <si>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</si>
  <si>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</si>
  <si>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</si>
  <si>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</si>
  <si>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</si>
  <si>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</si>
  <si>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</si>
  <si>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</si>
  <si>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</si>
  <si>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</si>
  <si>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</si>
  <si>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</si>
  <si>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</si>
  <si>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</si>
  <si>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</si>
  <si>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</si>
  <si>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</si>
  <si>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</si>
  <si>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</si>
  <si>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</si>
  <si>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</si>
  <si>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</si>
  <si>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</si>
  <si>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</si>
  <si>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</si>
  <si>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</si>
  <si>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</si>
  <si>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</si>
  <si>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</si>
  <si>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</si>
  <si>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</si>
  <si>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</si>
  <si>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</si>
  <si>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</si>
  <si>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</si>
  <si>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</si>
  <si>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</si>
  <si>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</si>
  <si>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</si>
  <si>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</si>
  <si>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</si>
  <si>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</si>
  <si>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</si>
  <si>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</si>
  <si>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</si>
  <si>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</si>
  <si>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</si>
  <si>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</si>
  <si>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</si>
  <si>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</si>
  <si>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</si>
  <si>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</si>
  <si>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</si>
  <si>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</si>
  <si>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</si>
  <si>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</si>
  <si>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</si>
  <si>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</si>
  <si>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</si>
  <si>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</si>
  <si>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</si>
  <si>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</si>
  <si>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</si>
  <si>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</si>
  <si>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</si>
  <si>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</si>
  <si>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</si>
  <si>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</si>
  <si>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</si>
  <si>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</si>
  <si>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</si>
  <si>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</si>
  <si>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</si>
  <si>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</si>
  <si>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</si>
  <si>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</si>
  <si>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</si>
  <si>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</si>
  <si>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</si>
  <si>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</si>
  <si>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</si>
  <si>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</si>
  <si>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</si>
  <si>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</si>
  <si>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</si>
  <si>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</si>
  <si>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</si>
  <si>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</si>
  <si>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</si>
  <si>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</si>
  <si>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</si>
  <si>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</si>
  <si>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</si>
  <si>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</si>
  <si>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</si>
  <si>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</si>
  <si>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</si>
  <si>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</si>
  <si>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</si>
  <si>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</si>
  <si>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</si>
  <si>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</si>
  <si>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</si>
  <si>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</si>
  <si>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</si>
  <si>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</si>
  <si>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</si>
  <si>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</si>
  <si>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</si>
  <si>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</si>
  <si>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</si>
  <si>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</si>
  <si>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</si>
  <si>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</si>
  <si>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</si>
  <si>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</si>
  <si>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</si>
  <si>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</si>
  <si>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</si>
  <si>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</si>
  <si>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</si>
  <si>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</si>
  <si>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</si>
  <si>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</si>
  <si>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</si>
  <si>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</si>
  <si>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</si>
  <si>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</si>
  <si>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</si>
  <si>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</si>
  <si>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</si>
  <si>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</si>
  <si>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</si>
  <si>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</si>
  <si>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</si>
  <si>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</si>
  <si>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</si>
  <si>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</si>
  <si>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</si>
  <si>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</si>
  <si>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</si>
  <si>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</si>
  <si>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</si>
  <si>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</si>
  <si>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</si>
  <si>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</si>
  <si>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</si>
  <si>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</si>
  <si>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</si>
  <si>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</si>
  <si>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</si>
  <si>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</si>
  <si>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</si>
  <si>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</si>
  <si>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</si>
  <si>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</si>
  <si>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</si>
  <si>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</si>
  <si>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</si>
  <si>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</si>
  <si>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</si>
  <si>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</si>
  <si>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</si>
  <si>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</si>
  <si>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</si>
  <si>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</si>
  <si>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</si>
  <si>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</si>
  <si>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</si>
  <si>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</si>
  <si>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</si>
  <si>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</si>
  <si>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</si>
  <si>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</si>
  <si>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</si>
  <si>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</si>
  <si>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</si>
  <si>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</si>
  <si>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</si>
  <si>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</si>
  <si>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</si>
  <si>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</si>
  <si>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</si>
  <si>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</si>
  <si>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</si>
  <si>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</si>
  <si>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</si>
  <si>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</si>
  <si>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</si>
  <si>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</si>
  <si>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</si>
  <si>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</si>
  <si>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</si>
  <si>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</si>
  <si>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</si>
  <si>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</si>
  <si>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</si>
  <si>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</si>
  <si>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</si>
  <si>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</si>
  <si>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</si>
  <si>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</si>
  <si>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</si>
  <si>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</si>
  <si>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</si>
  <si>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</si>
  <si>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</si>
  <si>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</si>
  <si>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</si>
  <si>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</si>
  <si>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</si>
  <si>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</si>
  <si>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</si>
  <si>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</si>
  <si>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</si>
  <si>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</si>
  <si>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</si>
  <si>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</si>
  <si>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</si>
  <si>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</si>
  <si>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</si>
  <si>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</si>
  <si>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</si>
  <si>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</si>
  <si>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</si>
  <si>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</si>
  <si>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</si>
  <si>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</si>
  <si>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</si>
  <si>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</si>
  <si>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</si>
  <si>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</si>
  <si>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</si>
  <si>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</si>
  <si>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</si>
  <si>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</si>
  <si>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</si>
  <si>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</si>
  <si>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</si>
  <si>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</si>
  <si>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</si>
  <si>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</si>
  <si>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</si>
  <si>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</si>
  <si>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</si>
  <si>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</si>
  <si>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</si>
  <si>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</si>
  <si>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</si>
  <si>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</si>
  <si>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</si>
  <si>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</si>
  <si>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</si>
  <si>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</si>
  <si>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</si>
  <si>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</si>
  <si>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</si>
  <si>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</si>
  <si>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</si>
  <si>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</si>
  <si>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</si>
  <si>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</si>
  <si>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</si>
  <si>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</si>
  <si>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</si>
  <si>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</si>
  <si>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</si>
  <si>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</si>
  <si>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</si>
  <si>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</si>
  <si>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</si>
  <si>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</si>
  <si>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</si>
  <si>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</si>
  <si>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</si>
  <si>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</si>
  <si>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</si>
  <si>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</si>
  <si>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</si>
  <si>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</si>
  <si>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</si>
  <si>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</si>
  <si>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</si>
  <si>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</si>
  <si>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</si>
  <si>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</si>
  <si>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</si>
  <si>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</si>
  <si>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</si>
  <si>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</si>
  <si>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</si>
  <si>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</si>
  <si>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</si>
  <si>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</si>
  <si>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</si>
  <si>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</si>
  <si>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</si>
  <si>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</si>
  <si>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</si>
  <si>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</si>
  <si>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</si>
  <si>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</si>
  <si>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</si>
  <si>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</si>
  <si>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</si>
  <si>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</si>
  <si>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</si>
  <si>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</si>
  <si>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</si>
  <si>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</si>
  <si>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</si>
  <si>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</si>
  <si>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</si>
  <si>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</si>
  <si>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</si>
  <si>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</si>
  <si>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</si>
  <si>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</si>
  <si>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</si>
  <si>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</si>
  <si>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</si>
  <si>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</si>
  <si>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</si>
  <si>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</si>
  <si>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</si>
  <si>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</si>
  <si>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</si>
  <si>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</si>
  <si>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</si>
  <si>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</si>
  <si>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</si>
  <si>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</si>
  <si>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</si>
  <si>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</si>
  <si>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</si>
  <si>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</si>
  <si>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</si>
  <si>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</si>
  <si>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</si>
  <si>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</si>
  <si>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</si>
  <si>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</si>
  <si>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</si>
  <si>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</si>
  <si>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</si>
  <si>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</si>
  <si>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</si>
  <si>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</si>
  <si>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</si>
  <si>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</si>
  <si>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</si>
  <si>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</si>
  <si>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</si>
  <si>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</si>
  <si>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</si>
  <si>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</si>
  <si>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</si>
  <si>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</si>
  <si>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</si>
  <si>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</si>
  <si>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</si>
  <si>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</si>
  <si>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</si>
  <si>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</si>
  <si>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</si>
  <si>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</si>
  <si>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</si>
  <si>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</si>
  <si>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</si>
  <si>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</si>
  <si>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</si>
  <si>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</si>
  <si>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</si>
  <si>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</si>
  <si>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</si>
  <si>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</si>
  <si>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</si>
  <si>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</si>
  <si>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</si>
  <si>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</si>
  <si>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</si>
  <si>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</si>
  <si>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</si>
  <si>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</si>
  <si>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</si>
  <si>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</si>
  <si>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</si>
  <si>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</si>
  <si>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</si>
  <si>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</si>
  <si>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</si>
  <si>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</si>
  <si>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</si>
  <si>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</si>
  <si>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</si>
  <si>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</si>
  <si>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</si>
  <si>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</si>
  <si>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</si>
  <si>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</si>
  <si>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</si>
  <si>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</si>
  <si>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</si>
  <si>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</si>
  <si>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</si>
  <si>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</si>
  <si>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</si>
  <si>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</si>
  <si>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</si>
  <si>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</si>
  <si>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</si>
  <si>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</si>
  <si>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</si>
  <si>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</si>
  <si>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</si>
  <si>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</si>
  <si>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</si>
  <si>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</si>
  <si>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</si>
  <si>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</si>
  <si>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</si>
  <si>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</si>
  <si>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</si>
  <si>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</si>
  <si>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</si>
  <si>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</si>
  <si>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</si>
  <si>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</si>
  <si>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</si>
  <si>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</si>
  <si>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</si>
  <si>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</si>
  <si>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</si>
  <si>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</si>
  <si>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</si>
  <si>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</si>
  <si>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</si>
  <si>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</si>
  <si>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</si>
  <si>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</si>
  <si>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</si>
  <si>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</si>
  <si>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</si>
  <si>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</si>
  <si>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</si>
  <si>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</si>
  <si>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</si>
  <si>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</si>
  <si>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</si>
  <si>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</si>
  <si>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</si>
  <si>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</si>
  <si>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</si>
  <si>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</si>
  <si>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</si>
  <si>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</si>
  <si>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</si>
  <si>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</si>
  <si>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</si>
  <si>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</si>
  <si>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</si>
  <si>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</si>
  <si>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</si>
  <si>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</si>
  <si>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</si>
  <si>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</si>
  <si>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</si>
  <si>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</si>
  <si>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</si>
  <si>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</si>
  <si>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</si>
  <si>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</si>
  <si>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</si>
  <si>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</si>
  <si>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</si>
  <si>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</si>
  <si>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</si>
  <si>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</si>
  <si>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</si>
  <si>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</si>
  <si>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</si>
  <si>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</si>
  <si>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</si>
  <si>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</si>
  <si>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</si>
  <si>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</si>
  <si>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</si>
  <si>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</si>
  <si>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</si>
  <si>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</si>
  <si>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</si>
  <si>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</si>
  <si>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</si>
  <si>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</si>
  <si>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</si>
  <si>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</si>
  <si>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</si>
  <si>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</si>
  <si>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</si>
  <si>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</si>
  <si>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</si>
  <si>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</si>
  <si>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</si>
  <si>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</si>
  <si>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</si>
  <si>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</si>
  <si>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</si>
  <si>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</si>
  <si>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</si>
  <si>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</si>
  <si>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</si>
  <si>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</si>
  <si>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</si>
  <si>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</si>
  <si>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</si>
  <si>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</si>
  <si>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</si>
  <si>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</si>
  <si>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</si>
  <si>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</si>
  <si>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</si>
  <si>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</si>
  <si>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</si>
  <si>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</si>
  <si>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</si>
  <si>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</si>
  <si>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</si>
  <si>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</si>
  <si>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</si>
  <si>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</si>
  <si>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</si>
  <si>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</si>
  <si>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</si>
  <si>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</si>
  <si>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</si>
  <si>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</si>
  <si>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</si>
  <si>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</si>
  <si>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</si>
  <si>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</si>
  <si>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</si>
  <si>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</si>
  <si>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</si>
  <si>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</si>
  <si>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</si>
  <si>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</si>
  <si>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</si>
  <si>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</si>
  <si>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</si>
  <si>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</si>
  <si>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</si>
  <si>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</si>
  <si>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</si>
  <si>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</si>
  <si>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</si>
  <si>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</si>
  <si>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</si>
  <si>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</si>
  <si>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</si>
  <si>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</si>
  <si>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</si>
  <si>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</si>
  <si>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</si>
  <si>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</si>
  <si>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</si>
  <si>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</si>
  <si>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</si>
  <si>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</si>
  <si>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</si>
  <si>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</si>
  <si>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</si>
  <si>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</si>
  <si>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</si>
  <si>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</si>
  <si>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</si>
  <si>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</si>
  <si>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</si>
  <si>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</si>
  <si>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</si>
  <si>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</si>
  <si>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</si>
  <si>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</si>
  <si>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</si>
  <si>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</si>
  <si>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</si>
  <si>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</si>
  <si>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</si>
  <si>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</si>
  <si>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</si>
  <si>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</si>
  <si>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</si>
  <si>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</si>
  <si>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</si>
  <si>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</si>
  <si>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</si>
  <si>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</si>
  <si>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</si>
  <si>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</si>
  <si>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</si>
  <si>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</si>
  <si>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</si>
  <si>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</si>
  <si>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</si>
  <si>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</si>
  <si>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</si>
  <si>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</si>
  <si>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</si>
  <si>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</si>
  <si>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</si>
  <si>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</si>
  <si>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</si>
  <si>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</si>
  <si>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</si>
  <si>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</si>
  <si>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</si>
  <si>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</si>
  <si>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</si>
  <si>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</si>
  <si>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</si>
  <si>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</si>
  <si>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</si>
  <si>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</si>
  <si>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</si>
  <si>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</si>
  <si>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</si>
  <si>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</si>
  <si>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</si>
  <si>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</si>
  <si>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</si>
  <si>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</si>
  <si>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</si>
  <si>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</si>
  <si>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</si>
  <si>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</si>
  <si>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</si>
  <si>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</si>
  <si>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</si>
  <si>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</si>
  <si>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</si>
  <si>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</si>
  <si>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</si>
  <si>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</si>
  <si>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</si>
  <si>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</si>
  <si>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</si>
  <si>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</si>
  <si>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</si>
  <si>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</si>
  <si>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</si>
  <si>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</si>
  <si>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</si>
  <si>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</si>
  <si>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</si>
  <si>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</si>
  <si>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</si>
  <si>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</si>
  <si>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</si>
  <si>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</si>
  <si>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</si>
  <si>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</si>
  <si>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</si>
  <si>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</si>
  <si>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</si>
  <si>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</si>
  <si>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</si>
  <si>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</si>
  <si>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</si>
  <si>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</si>
  <si>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</si>
  <si>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</si>
  <si>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</si>
  <si>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</si>
  <si>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</si>
  <si>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</si>
  <si>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</si>
  <si>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</si>
  <si>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</si>
  <si>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</si>
  <si>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</si>
  <si>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</si>
  <si>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</si>
  <si>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</si>
  <si>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</si>
  <si>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</si>
  <si>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</si>
  <si>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</si>
  <si>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</si>
  <si>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</si>
  <si>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</si>
  <si>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</si>
  <si>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</si>
  <si>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</si>
  <si>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</si>
  <si>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</si>
  <si>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</si>
  <si>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</si>
  <si>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</si>
  <si>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</si>
  <si>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</si>
  <si>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</si>
  <si>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</si>
  <si>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</si>
  <si>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</si>
  <si>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</si>
  <si>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</si>
  <si>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</si>
  <si>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</si>
  <si>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</si>
  <si>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</si>
  <si>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</si>
  <si>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</si>
  <si>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</si>
  <si>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</si>
  <si>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</si>
  <si>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</si>
  <si>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</si>
  <si>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</si>
  <si>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</si>
  <si>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</si>
  <si>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</si>
  <si>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</si>
  <si>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</si>
  <si>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</si>
  <si>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</si>
  <si>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</si>
  <si>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</si>
  <si>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</si>
  <si>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</si>
  <si>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</si>
  <si>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</si>
  <si>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</si>
  <si>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</si>
  <si>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</si>
  <si>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</si>
  <si>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</si>
  <si>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</si>
  <si>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</si>
  <si>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</si>
  <si>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</si>
  <si>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</si>
  <si>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</si>
  <si>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</si>
  <si>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</si>
  <si>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</si>
  <si>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</si>
  <si>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</si>
  <si>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</si>
  <si>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</si>
  <si>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</si>
  <si>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</si>
  <si>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</si>
  <si>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</si>
  <si>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</si>
  <si>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</si>
  <si>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</si>
  <si>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</si>
  <si>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</si>
  <si>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</si>
  <si>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</si>
  <si>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</si>
  <si>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</si>
  <si>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</si>
  <si>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</si>
  <si>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</si>
  <si>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</si>
  <si>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</si>
  <si>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</si>
  <si>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</si>
  <si>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</si>
  <si>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</si>
  <si>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</si>
  <si>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</si>
  <si>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</si>
  <si>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</si>
  <si>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</si>
  <si>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</si>
  <si>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</si>
  <si>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</si>
  <si>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</si>
  <si>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</si>
  <si>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</si>
  <si>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</si>
  <si>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</si>
  <si>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</si>
  <si>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</si>
  <si>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</si>
  <si>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</si>
  <si>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</si>
  <si>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</si>
  <si>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</si>
  <si>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</si>
  <si>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</si>
  <si>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</si>
  <si>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</si>
  <si>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</si>
  <si>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</si>
  <si>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</si>
  <si>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</si>
  <si>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</si>
  <si>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</si>
  <si>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</si>
  <si>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</si>
  <si>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</si>
  <si>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</si>
  <si>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</si>
  <si>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</si>
  <si>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</si>
  <si>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</si>
  <si>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</si>
  <si>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</si>
  <si>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</si>
  <si>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</si>
  <si>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</si>
  <si>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</si>
  <si>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</si>
  <si>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</si>
  <si>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</si>
  <si>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</si>
  <si>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</si>
  <si>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</si>
  <si>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</si>
  <si>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</si>
  <si>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</si>
  <si>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</si>
  <si>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</si>
  <si>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</si>
  <si>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</si>
  <si>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</si>
  <si>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</si>
  <si>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</si>
  <si>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</si>
  <si>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</si>
  <si>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</si>
  <si>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</si>
  <si>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</si>
  <si>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</si>
  <si>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</si>
  <si>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</si>
  <si>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</si>
  <si>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</si>
  <si>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</si>
  <si>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</si>
  <si>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</si>
  <si>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</si>
  <si>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</si>
  <si>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</si>
  <si>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</si>
  <si>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</si>
  <si>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</si>
  <si>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</si>
  <si>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</si>
  <si>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</si>
  <si>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</si>
  <si>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</si>
  <si>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</si>
  <si>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</si>
  <si>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</si>
  <si>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</si>
  <si>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</si>
  <si>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</si>
  <si>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</si>
  <si>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</si>
  <si>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</si>
  <si>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</si>
  <si>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</si>
  <si>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</si>
  <si>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</si>
  <si>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</si>
  <si>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</si>
  <si>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</si>
  <si>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</si>
  <si>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</si>
  <si>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</si>
  <si>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</si>
  <si>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</si>
  <si>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</si>
  <si>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</si>
  <si>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</si>
  <si>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</si>
  <si>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</si>
  <si>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</si>
  <si>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</si>
  <si>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</si>
  <si>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</si>
  <si>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</si>
  <si>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</si>
  <si>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</si>
  <si>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</si>
  <si>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</si>
  <si>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</si>
  <si>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</si>
  <si>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</si>
  <si>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</si>
  <si>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</si>
  <si>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</si>
  <si>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</si>
  <si>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</si>
  <si>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</si>
  <si>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</si>
  <si>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</si>
  <si>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</si>
  <si>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</si>
  <si>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</si>
  <si>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</si>
  <si>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</si>
  <si>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</si>
  <si>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</si>
  <si>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</si>
  <si>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</si>
  <si>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</si>
  <si>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</si>
  <si>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</si>
  <si>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</si>
  <si>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</si>
  <si>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</si>
  <si>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</si>
  <si>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</si>
  <si>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</si>
  <si>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</si>
  <si>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</si>
  <si>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</si>
  <si>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</si>
  <si>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</si>
  <si>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</si>
  <si>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</si>
  <si>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</si>
  <si>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</si>
  <si>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</si>
  <si>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</si>
  <si>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</si>
  <si>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</si>
  <si>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</si>
  <si>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</si>
  <si>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</si>
  <si>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</si>
  <si>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</si>
  <si>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</si>
  <si>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</si>
  <si>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</si>
  <si>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</si>
  <si>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</si>
  <si>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</si>
  <si>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</si>
  <si>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</si>
  <si>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</si>
  <si>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</si>
  <si>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</si>
  <si>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</si>
  <si>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</si>
  <si>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</si>
  <si>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</si>
  <si>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</si>
  <si>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</si>
  <si>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</si>
  <si>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</si>
  <si>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</si>
  <si>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</si>
  <si>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</si>
  <si>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</si>
  <si>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</si>
  <si>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</si>
  <si>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</si>
  <si>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</si>
  <si>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</si>
  <si>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</si>
  <si>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</si>
  <si>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</si>
  <si>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</si>
  <si>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</si>
  <si>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</si>
  <si>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</si>
  <si>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</si>
  <si>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</si>
  <si>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</si>
  <si>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</si>
  <si>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</si>
  <si>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</si>
  <si>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</si>
  <si>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</si>
  <si>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</si>
  <si>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</si>
  <si>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</si>
  <si>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</si>
  <si>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</si>
  <si>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</si>
  <si>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</si>
  <si>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</si>
  <si>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</si>
  <si>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</si>
  <si>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</si>
  <si>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</si>
  <si>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</si>
  <si>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</si>
  <si>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</si>
  <si>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</si>
  <si>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</si>
  <si>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</si>
  <si>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</si>
  <si>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</si>
  <si>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</si>
  <si>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</si>
  <si>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</si>
  <si>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</si>
  <si>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</si>
  <si>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</si>
  <si>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</si>
  <si>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</si>
  <si>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</si>
  <si>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</si>
  <si>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</si>
  <si>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</si>
  <si>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</si>
  <si>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</si>
  <si>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</si>
  <si>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</si>
  <si>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</si>
  <si>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</si>
  <si>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</si>
  <si>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</si>
  <si>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</si>
  <si>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</si>
  <si>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</si>
  <si>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</si>
  <si>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</si>
  <si>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</si>
  <si>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</si>
  <si>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</si>
  <si>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</si>
  <si>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</si>
  <si>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</si>
  <si>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</si>
  <si>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</si>
  <si>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</si>
  <si>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</si>
  <si>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</si>
  <si>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</si>
  <si>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</si>
  <si>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</si>
  <si>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</si>
  <si>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</si>
  <si>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</si>
  <si>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</si>
  <si>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</si>
  <si>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</si>
  <si>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</si>
  <si>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</si>
  <si>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</si>
  <si>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</si>
  <si>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</si>
  <si>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</si>
  <si>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</si>
  <si>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</si>
  <si>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</si>
  <si>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</si>
  <si>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</si>
  <si>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</si>
  <si>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</si>
  <si>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</si>
  <si>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</si>
  <si>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</si>
  <si>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</si>
  <si>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</si>
  <si>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</si>
  <si>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</si>
  <si>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</si>
  <si>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</si>
  <si>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</si>
  <si>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</si>
  <si>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</si>
  <si>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</si>
  <si>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</si>
  <si>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</si>
  <si>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</si>
  <si>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</si>
  <si>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</si>
  <si>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</si>
  <si>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</si>
  <si>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</si>
  <si>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</si>
  <si>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</si>
  <si>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</si>
  <si>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</si>
  <si>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</si>
  <si>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</si>
  <si>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</si>
  <si>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</si>
  <si>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</si>
  <si>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</si>
  <si>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</si>
  <si>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</si>
  <si>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</si>
  <si>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</si>
  <si>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</si>
  <si>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</si>
  <si>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</si>
  <si>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</si>
  <si>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</si>
  <si>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</si>
  <si>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</si>
  <si>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</si>
  <si>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</si>
  <si>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</si>
  <si>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</si>
  <si>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</si>
  <si>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</si>
  <si>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</si>
  <si>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</si>
  <si>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</si>
  <si>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</si>
  <si>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</si>
  <si>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</si>
  <si>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</si>
  <si>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</si>
  <si>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</si>
  <si>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</si>
  <si>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</si>
  <si>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</si>
  <si>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</si>
  <si>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</si>
  <si>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</si>
  <si>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</si>
  <si>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</si>
  <si>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</si>
  <si>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</si>
  <si>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</si>
  <si>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</si>
  <si>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</si>
  <si>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</si>
  <si>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</si>
  <si>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</si>
  <si>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</si>
  <si>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</si>
  <si>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</si>
  <si>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</si>
  <si>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</si>
  <si>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</si>
  <si>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</si>
  <si>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</si>
  <si>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</si>
  <si>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</si>
  <si>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</si>
  <si>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</si>
  <si>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</si>
  <si>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</si>
  <si>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</si>
  <si>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</si>
  <si>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</si>
  <si>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</si>
  <si>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</si>
  <si>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</si>
  <si>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</si>
  <si>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</si>
  <si>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</si>
  <si>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</si>
  <si>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</si>
  <si>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</si>
  <si>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</si>
  <si>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</si>
  <si>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</si>
  <si>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</si>
  <si>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</si>
  <si>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</si>
  <si>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</si>
  <si>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</si>
  <si>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</si>
  <si>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</si>
  <si>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</si>
  <si>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</si>
  <si>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</si>
  <si>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</si>
  <si>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</si>
  <si>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</si>
  <si>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</si>
  <si>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</si>
  <si>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</si>
  <si>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</si>
  <si>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</si>
  <si>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</si>
  <si>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</si>
  <si>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</si>
  <si>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</si>
  <si>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</si>
  <si>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</si>
  <si>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</si>
  <si>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</si>
  <si>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</si>
  <si>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</si>
  <si>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</si>
  <si>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</si>
  <si>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</si>
  <si>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</si>
  <si>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</si>
  <si>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</si>
  <si>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</si>
  <si>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</si>
  <si>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</si>
  <si>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</si>
  <si>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</si>
  <si>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</si>
  <si>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</si>
  <si>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</si>
  <si>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</si>
  <si>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</si>
  <si>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</si>
  <si>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</si>
  <si>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</si>
  <si>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</si>
  <si>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</si>
  <si>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</si>
  <si>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</si>
  <si>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</si>
  <si>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</si>
  <si>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</si>
  <si>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</si>
  <si>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</si>
  <si>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</si>
  <si>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</si>
  <si>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</si>
  <si>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</si>
  <si>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</si>
  <si>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</si>
  <si>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</si>
  <si>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</si>
  <si>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</si>
  <si>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</si>
  <si>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</si>
  <si>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</si>
  <si>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</si>
  <si>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</si>
  <si>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</si>
  <si>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</si>
  <si>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</si>
  <si>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</si>
  <si>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</si>
  <si>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</si>
  <si>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</si>
  <si>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</si>
  <si>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</si>
  <si>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2020-47-10001218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</si>
  <si>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</si>
  <si>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</si>
  <si>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37</t>
  </si>
  <si>
    <t>155</t>
  </si>
  <si>
    <t>33</t>
  </si>
  <si>
    <t>54</t>
  </si>
  <si>
    <t>66</t>
  </si>
  <si>
    <t>157</t>
  </si>
  <si>
    <t>291</t>
  </si>
  <si>
    <t>080</t>
  </si>
  <si>
    <t>186</t>
  </si>
  <si>
    <t>386</t>
  </si>
  <si>
    <t>490</t>
  </si>
  <si>
    <t>366</t>
  </si>
  <si>
    <t>241</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</si>
  <si>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1.350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</si>
  <si>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3.588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</si>
  <si>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3.991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</si>
  <si>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2.492 cupos.</t>
  </si>
  <si>
    <t>Brindar atención a la primera infancia niños y niñas menores de 5 años con vulnerabilidad económica, social, cultural, nutricional y psicoactiva, a través de los HCB modalidades 0-5 años, en las siguientes formas de atención: tradicional familiares, prioritariamente en situación de desplazamiento y en la modalidad FAMI, apoyar a las familias en desarrollo con mujeres gestantes, madres lactantes y ninños y niñas menores de dos años que se encuentran en vulnerabilidad psicoafectiva, nutricional, ecnonómica y social, prioritariamente en situación de desplazamiento son 2.486 cupos.</t>
  </si>
  <si>
    <t>Atender a la primera infancia en el marco de la estrategia " De cero a siempre", especificamente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para atender 2.486 cupos.</t>
  </si>
  <si>
    <t>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directrices y parámetros establecidos por el ICBF.</t>
  </si>
  <si>
    <t>YESENIA PATRICIA MEDINA PALMERA</t>
  </si>
  <si>
    <t>CALLE 16 # 3-15 EL PIÑON MAGDALENA</t>
  </si>
  <si>
    <t>313-5575249</t>
  </si>
  <si>
    <t>CALLE 16 # 3-15</t>
  </si>
  <si>
    <t>funresuenos@hotmail.com</t>
  </si>
  <si>
    <t>012020001481</t>
  </si>
  <si>
    <t>Prestación de servicio de apoyo a la gestión para la atención en educación inicial en la primera infancia, en el marco de la politica del estado, para el desarrollo integral de la primera infancia de cero a siempre.</t>
  </si>
  <si>
    <t>DISTRITO DE BARRANQUILLA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</si>
</sst>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6" t="s">
        <v>2653</v>
      </c>
      <c r="D2" s="197"/>
      <c r="E2" s="197"/>
      <c r="F2" s="197"/>
      <c r="G2" s="197"/>
      <c r="H2" s="197"/>
      <c r="I2" s="197"/>
      <c r="J2" s="197"/>
      <c r="K2" s="197"/>
      <c r="L2" s="172" t="s">
        <v>2640</v>
      </c>
      <c r="M2" s="172"/>
      <c r="N2" s="180" t="s">
        <v>2641</v>
      </c>
      <c r="O2" s="181"/>
    </row>
    <row r="3" spans="1:20" ht="33" customHeight="1" x14ac:dyDescent="0.3">
      <c r="A3" s="9"/>
      <c r="B3" s="8"/>
      <c r="C3" s="198"/>
      <c r="D3" s="199"/>
      <c r="E3" s="199"/>
      <c r="F3" s="199"/>
      <c r="G3" s="199"/>
      <c r="H3" s="199"/>
      <c r="I3" s="199"/>
      <c r="J3" s="199"/>
      <c r="K3" s="199"/>
      <c r="L3" s="182" t="s">
        <v>1</v>
      </c>
      <c r="M3" s="182"/>
      <c r="N3" s="182" t="s">
        <v>2642</v>
      </c>
      <c r="O3" s="184"/>
    </row>
    <row r="4" spans="1:20" ht="24.75" customHeight="1" thickBot="1" x14ac:dyDescent="0.35">
      <c r="A4" s="10"/>
      <c r="B4" s="12"/>
      <c r="C4" s="200"/>
      <c r="D4" s="201"/>
      <c r="E4" s="201"/>
      <c r="F4" s="201"/>
      <c r="G4" s="201"/>
      <c r="H4" s="201"/>
      <c r="I4" s="201"/>
      <c r="J4" s="201"/>
      <c r="K4" s="201"/>
      <c r="L4" s="185" t="s">
        <v>0</v>
      </c>
      <c r="M4" s="185"/>
      <c r="N4" s="185"/>
      <c r="O4" s="18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2676</v>
      </c>
      <c r="D15" s="35"/>
      <c r="E15" s="35"/>
      <c r="F15" s="5"/>
      <c r="G15" s="32" t="s">
        <v>1168</v>
      </c>
      <c r="H15" s="103" t="s">
        <v>711</v>
      </c>
      <c r="I15" s="32" t="s">
        <v>2624</v>
      </c>
      <c r="J15" s="108" t="s">
        <v>2626</v>
      </c>
      <c r="L15" s="202" t="s">
        <v>8</v>
      </c>
      <c r="M15" s="202"/>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3" t="s">
        <v>21</v>
      </c>
      <c r="B17" s="174"/>
      <c r="C17" s="174"/>
      <c r="D17" s="174"/>
      <c r="E17" s="174"/>
      <c r="F17" s="174"/>
      <c r="G17" s="174"/>
      <c r="H17" s="173" t="s">
        <v>12</v>
      </c>
      <c r="I17" s="174"/>
      <c r="J17" s="174"/>
      <c r="K17" s="174"/>
      <c r="L17" s="174"/>
      <c r="M17" s="174"/>
      <c r="N17" s="174"/>
      <c r="O17" s="175"/>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3">
      <c r="A20" s="9"/>
      <c r="B20" s="109">
        <v>900103852</v>
      </c>
      <c r="C20" s="5"/>
      <c r="D20" s="73"/>
      <c r="E20" s="5"/>
      <c r="F20" s="5"/>
      <c r="G20" s="5"/>
      <c r="H20" s="179"/>
      <c r="I20" s="142" t="s">
        <v>711</v>
      </c>
      <c r="J20" s="143" t="s">
        <v>726</v>
      </c>
      <c r="K20" s="144">
        <v>2036322900</v>
      </c>
      <c r="L20" s="145"/>
      <c r="M20" s="145">
        <v>44561</v>
      </c>
      <c r="N20" s="128">
        <f>+(M20-L20)/30</f>
        <v>1485.3666666666666</v>
      </c>
      <c r="O20" s="131"/>
      <c r="U20" s="127"/>
      <c r="V20" s="105">
        <f ca="1">NOW()</f>
        <v>44194.691321296297</v>
      </c>
      <c r="W20" s="105">
        <f ca="1">NOW()</f>
        <v>44194.691321296297</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3" t="s">
        <v>2</v>
      </c>
      <c r="C37" s="203"/>
      <c r="D37" s="203"/>
      <c r="E37" s="203"/>
      <c r="F37" s="203"/>
      <c r="G37" s="5"/>
      <c r="H37" s="122"/>
      <c r="I37" s="123"/>
      <c r="J37" s="123"/>
      <c r="K37" s="123"/>
      <c r="L37" s="123"/>
      <c r="M37" s="123"/>
      <c r="N37" s="123"/>
      <c r="O37" s="124"/>
    </row>
    <row r="38" spans="1:16" ht="21" customHeight="1" x14ac:dyDescent="0.3">
      <c r="A38" s="9"/>
      <c r="B38" s="171" t="str">
        <f>VLOOKUP(B20,EAS!A2:B1439,2,0)</f>
        <v>FUNDACIÓN REALIZANDO SUEÑOS POR COLOMBIA</v>
      </c>
      <c r="C38" s="171"/>
      <c r="D38" s="171"/>
      <c r="E38" s="171"/>
      <c r="F38" s="171"/>
      <c r="G38" s="5"/>
      <c r="H38" s="125"/>
      <c r="I38" s="183" t="s">
        <v>7</v>
      </c>
      <c r="J38" s="183"/>
      <c r="K38" s="183"/>
      <c r="L38" s="183"/>
      <c r="M38" s="183"/>
      <c r="N38" s="183"/>
      <c r="O38" s="126"/>
    </row>
    <row r="39" spans="1:16" ht="42.9" customHeight="1" thickBot="1" x14ac:dyDescent="0.35">
      <c r="A39" s="10"/>
      <c r="B39" s="11"/>
      <c r="C39" s="11"/>
      <c r="D39" s="11"/>
      <c r="E39" s="11"/>
      <c r="F39" s="11"/>
      <c r="G39" s="11"/>
      <c r="H39" s="10"/>
      <c r="I39" s="215" t="s">
        <v>2677</v>
      </c>
      <c r="J39" s="215"/>
      <c r="K39" s="215"/>
      <c r="L39" s="215"/>
      <c r="M39" s="215"/>
      <c r="N39" s="215"/>
      <c r="O39" s="12"/>
    </row>
    <row r="40" spans="1:16" ht="15" thickBot="1" x14ac:dyDescent="0.35"/>
    <row r="41" spans="1:16" s="19" customFormat="1" ht="31.5" customHeight="1" thickBot="1" x14ac:dyDescent="0.35">
      <c r="A41" s="173" t="s">
        <v>3</v>
      </c>
      <c r="B41" s="174"/>
      <c r="C41" s="174"/>
      <c r="D41" s="174"/>
      <c r="E41" s="174"/>
      <c r="F41" s="174"/>
      <c r="G41" s="174"/>
      <c r="H41" s="174"/>
      <c r="I41" s="174"/>
      <c r="J41" s="174"/>
      <c r="K41" s="174"/>
      <c r="L41" s="174"/>
      <c r="M41" s="174"/>
      <c r="N41" s="174"/>
      <c r="O41" s="175"/>
      <c r="P41" s="76"/>
    </row>
    <row r="42" spans="1:16" ht="8.25" customHeight="1" thickBot="1" x14ac:dyDescent="0.35"/>
    <row r="43" spans="1:16" s="19" customFormat="1" ht="31.5" customHeight="1" thickBot="1" x14ac:dyDescent="0.35">
      <c r="A43" s="217" t="s">
        <v>4</v>
      </c>
      <c r="B43" s="218"/>
      <c r="C43" s="218"/>
      <c r="D43" s="218"/>
      <c r="E43" s="218"/>
      <c r="F43" s="218"/>
      <c r="G43" s="218"/>
      <c r="H43" s="218"/>
      <c r="I43" s="218"/>
      <c r="J43" s="218"/>
      <c r="K43" s="218"/>
      <c r="L43" s="218"/>
      <c r="M43" s="218"/>
      <c r="N43" s="218"/>
      <c r="O43" s="219"/>
      <c r="P43" s="76"/>
    </row>
    <row r="44" spans="1:16" ht="15" customHeight="1" x14ac:dyDescent="0.3">
      <c r="A44" s="220" t="s">
        <v>2654</v>
      </c>
      <c r="B44" s="221"/>
      <c r="C44" s="221"/>
      <c r="D44" s="221"/>
      <c r="E44" s="221"/>
      <c r="F44" s="221"/>
      <c r="G44" s="221"/>
      <c r="H44" s="221"/>
      <c r="I44" s="221"/>
      <c r="J44" s="221"/>
      <c r="K44" s="221"/>
      <c r="L44" s="221"/>
      <c r="M44" s="221"/>
      <c r="N44" s="221"/>
      <c r="O44" s="222"/>
    </row>
    <row r="45" spans="1:16" x14ac:dyDescent="0.3">
      <c r="A45" s="223"/>
      <c r="B45" s="224"/>
      <c r="C45" s="224"/>
      <c r="D45" s="224"/>
      <c r="E45" s="224"/>
      <c r="F45" s="224"/>
      <c r="G45" s="224"/>
      <c r="H45" s="224"/>
      <c r="I45" s="224"/>
      <c r="J45" s="224"/>
      <c r="K45" s="224"/>
      <c r="L45" s="224"/>
      <c r="M45" s="224"/>
      <c r="N45" s="224"/>
      <c r="O45" s="22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2678</v>
      </c>
      <c r="C48" s="110" t="s">
        <v>31</v>
      </c>
      <c r="D48" s="114" t="s">
        <v>2679</v>
      </c>
      <c r="E48" s="138">
        <v>39839</v>
      </c>
      <c r="F48" s="138">
        <v>40178</v>
      </c>
      <c r="G48" s="153">
        <f>IF(AND(E48&lt;&gt;"",F48&lt;&gt;""),((F48-E48)/30),"")</f>
        <v>11.3</v>
      </c>
      <c r="H48" s="112" t="s">
        <v>2692</v>
      </c>
      <c r="I48" s="114" t="s">
        <v>711</v>
      </c>
      <c r="J48" s="114" t="s">
        <v>721</v>
      </c>
      <c r="K48" s="116">
        <v>753926381</v>
      </c>
      <c r="L48" s="117" t="s">
        <v>1148</v>
      </c>
      <c r="M48" s="111"/>
      <c r="N48" s="117" t="s">
        <v>27</v>
      </c>
      <c r="O48" s="117" t="s">
        <v>1148</v>
      </c>
      <c r="P48" s="78"/>
    </row>
    <row r="49" spans="1:16" s="6" customFormat="1" ht="24.75" customHeight="1" x14ac:dyDescent="0.3">
      <c r="A49" s="136">
        <v>2</v>
      </c>
      <c r="B49" s="115" t="s">
        <v>2678</v>
      </c>
      <c r="C49" s="110" t="s">
        <v>31</v>
      </c>
      <c r="D49" s="114" t="s">
        <v>2679</v>
      </c>
      <c r="E49" s="138">
        <v>39839</v>
      </c>
      <c r="F49" s="138">
        <v>40178</v>
      </c>
      <c r="G49" s="153">
        <f t="shared" ref="G49:G50" si="2">IF(AND(E49&lt;&gt;"",F49&lt;&gt;""),((F49-E49)/30),"")</f>
        <v>11.3</v>
      </c>
      <c r="H49" s="112" t="s">
        <v>2692</v>
      </c>
      <c r="I49" s="114" t="s">
        <v>711</v>
      </c>
      <c r="J49" s="114" t="s">
        <v>726</v>
      </c>
      <c r="K49" s="116">
        <v>753926381</v>
      </c>
      <c r="L49" s="117" t="s">
        <v>1148</v>
      </c>
      <c r="M49" s="111"/>
      <c r="N49" s="117" t="s">
        <v>27</v>
      </c>
      <c r="O49" s="117" t="s">
        <v>1148</v>
      </c>
      <c r="P49" s="78"/>
    </row>
    <row r="50" spans="1:16" s="6" customFormat="1" ht="24.75" customHeight="1" x14ac:dyDescent="0.3">
      <c r="A50" s="136">
        <v>3</v>
      </c>
      <c r="B50" s="115" t="s">
        <v>2678</v>
      </c>
      <c r="C50" s="110" t="s">
        <v>31</v>
      </c>
      <c r="D50" s="114" t="s">
        <v>2679</v>
      </c>
      <c r="E50" s="138">
        <v>39839</v>
      </c>
      <c r="F50" s="138">
        <v>40178</v>
      </c>
      <c r="G50" s="153">
        <f t="shared" si="2"/>
        <v>11.3</v>
      </c>
      <c r="H50" s="112" t="s">
        <v>2692</v>
      </c>
      <c r="I50" s="114" t="s">
        <v>711</v>
      </c>
      <c r="J50" s="114" t="s">
        <v>728</v>
      </c>
      <c r="K50" s="116">
        <v>753926381</v>
      </c>
      <c r="L50" s="117" t="s">
        <v>1148</v>
      </c>
      <c r="M50" s="111"/>
      <c r="N50" s="117" t="s">
        <v>27</v>
      </c>
      <c r="O50" s="117" t="s">
        <v>1148</v>
      </c>
      <c r="P50" s="78"/>
    </row>
    <row r="51" spans="1:16" s="6" customFormat="1" ht="24.75" customHeight="1" outlineLevel="1" x14ac:dyDescent="0.3">
      <c r="A51" s="136">
        <v>4</v>
      </c>
      <c r="B51" s="115" t="s">
        <v>2678</v>
      </c>
      <c r="C51" s="110" t="s">
        <v>31</v>
      </c>
      <c r="D51" s="114" t="s">
        <v>2679</v>
      </c>
      <c r="E51" s="138">
        <v>39839</v>
      </c>
      <c r="F51" s="138">
        <v>40178</v>
      </c>
      <c r="G51" s="153">
        <f t="shared" ref="G51:G107" si="3">IF(AND(E51&lt;&gt;"",F51&lt;&gt;""),((F51-E51)/30),"")</f>
        <v>11.3</v>
      </c>
      <c r="H51" s="112" t="s">
        <v>2692</v>
      </c>
      <c r="I51" s="114" t="s">
        <v>711</v>
      </c>
      <c r="J51" s="114" t="s">
        <v>77</v>
      </c>
      <c r="K51" s="116">
        <v>753926381</v>
      </c>
      <c r="L51" s="117" t="s">
        <v>1148</v>
      </c>
      <c r="M51" s="111"/>
      <c r="N51" s="117" t="s">
        <v>27</v>
      </c>
      <c r="O51" s="117" t="s">
        <v>1148</v>
      </c>
      <c r="P51" s="78"/>
    </row>
    <row r="52" spans="1:16" s="7" customFormat="1" ht="24.75" customHeight="1" outlineLevel="1" x14ac:dyDescent="0.3">
      <c r="A52" s="137">
        <v>5</v>
      </c>
      <c r="B52" s="115" t="s">
        <v>2678</v>
      </c>
      <c r="C52" s="110" t="s">
        <v>31</v>
      </c>
      <c r="D52" s="114" t="s">
        <v>2680</v>
      </c>
      <c r="E52" s="138">
        <v>40205</v>
      </c>
      <c r="F52" s="138">
        <v>40543</v>
      </c>
      <c r="G52" s="153">
        <f t="shared" si="3"/>
        <v>11.266666666666667</v>
      </c>
      <c r="H52" s="112" t="s">
        <v>2693</v>
      </c>
      <c r="I52" s="114" t="s">
        <v>711</v>
      </c>
      <c r="J52" s="114" t="s">
        <v>721</v>
      </c>
      <c r="K52" s="116">
        <v>2022415122</v>
      </c>
      <c r="L52" s="117" t="s">
        <v>1148</v>
      </c>
      <c r="M52" s="111"/>
      <c r="N52" s="117" t="s">
        <v>27</v>
      </c>
      <c r="O52" s="117" t="s">
        <v>1148</v>
      </c>
      <c r="P52" s="79"/>
    </row>
    <row r="53" spans="1:16" s="7" customFormat="1" ht="24.75" customHeight="1" outlineLevel="1" x14ac:dyDescent="0.3">
      <c r="A53" s="137">
        <v>6</v>
      </c>
      <c r="B53" s="115" t="s">
        <v>2678</v>
      </c>
      <c r="C53" s="110" t="s">
        <v>31</v>
      </c>
      <c r="D53" s="114" t="s">
        <v>2680</v>
      </c>
      <c r="E53" s="138">
        <v>40205</v>
      </c>
      <c r="F53" s="138">
        <v>40543</v>
      </c>
      <c r="G53" s="153">
        <f t="shared" si="3"/>
        <v>11.266666666666667</v>
      </c>
      <c r="H53" s="112" t="s">
        <v>2693</v>
      </c>
      <c r="I53" s="114" t="s">
        <v>711</v>
      </c>
      <c r="J53" s="114" t="s">
        <v>739</v>
      </c>
      <c r="K53" s="116">
        <v>2022415122</v>
      </c>
      <c r="L53" s="117" t="s">
        <v>1148</v>
      </c>
      <c r="M53" s="111"/>
      <c r="N53" s="117" t="s">
        <v>27</v>
      </c>
      <c r="O53" s="117" t="s">
        <v>1148</v>
      </c>
      <c r="P53" s="79"/>
    </row>
    <row r="54" spans="1:16" s="7" customFormat="1" ht="24.75" customHeight="1" outlineLevel="1" x14ac:dyDescent="0.3">
      <c r="A54" s="137">
        <v>7</v>
      </c>
      <c r="B54" s="115" t="s">
        <v>2678</v>
      </c>
      <c r="C54" s="110" t="s">
        <v>31</v>
      </c>
      <c r="D54" s="114" t="s">
        <v>2680</v>
      </c>
      <c r="E54" s="138">
        <v>40205</v>
      </c>
      <c r="F54" s="138">
        <v>40543</v>
      </c>
      <c r="G54" s="153">
        <f t="shared" si="3"/>
        <v>11.266666666666667</v>
      </c>
      <c r="H54" s="112" t="s">
        <v>2693</v>
      </c>
      <c r="I54" s="114" t="s">
        <v>711</v>
      </c>
      <c r="J54" s="114" t="s">
        <v>717</v>
      </c>
      <c r="K54" s="116">
        <v>2022415122</v>
      </c>
      <c r="L54" s="117" t="s">
        <v>1148</v>
      </c>
      <c r="M54" s="111"/>
      <c r="N54" s="117" t="s">
        <v>27</v>
      </c>
      <c r="O54" s="117" t="s">
        <v>1148</v>
      </c>
      <c r="P54" s="79"/>
    </row>
    <row r="55" spans="1:16" s="7" customFormat="1" ht="24.75" customHeight="1" outlineLevel="1" x14ac:dyDescent="0.3">
      <c r="A55" s="137">
        <v>8</v>
      </c>
      <c r="B55" s="115" t="s">
        <v>2678</v>
      </c>
      <c r="C55" s="110" t="s">
        <v>31</v>
      </c>
      <c r="D55" s="114" t="s">
        <v>2680</v>
      </c>
      <c r="E55" s="138">
        <v>40205</v>
      </c>
      <c r="F55" s="138">
        <v>40543</v>
      </c>
      <c r="G55" s="153">
        <f t="shared" si="3"/>
        <v>11.266666666666667</v>
      </c>
      <c r="H55" s="112" t="s">
        <v>2693</v>
      </c>
      <c r="I55" s="114" t="s">
        <v>711</v>
      </c>
      <c r="J55" s="114" t="s">
        <v>77</v>
      </c>
      <c r="K55" s="116">
        <v>2022415122</v>
      </c>
      <c r="L55" s="117" t="s">
        <v>1148</v>
      </c>
      <c r="M55" s="111"/>
      <c r="N55" s="117" t="s">
        <v>27</v>
      </c>
      <c r="O55" s="117" t="s">
        <v>26</v>
      </c>
      <c r="P55" s="79"/>
    </row>
    <row r="56" spans="1:16" s="7" customFormat="1" ht="24.75" customHeight="1" outlineLevel="1" x14ac:dyDescent="0.3">
      <c r="A56" s="137">
        <v>9</v>
      </c>
      <c r="B56" s="115" t="s">
        <v>2678</v>
      </c>
      <c r="C56" s="110" t="s">
        <v>31</v>
      </c>
      <c r="D56" s="114" t="s">
        <v>2681</v>
      </c>
      <c r="E56" s="138">
        <v>40557</v>
      </c>
      <c r="F56" s="138">
        <v>40908</v>
      </c>
      <c r="G56" s="153">
        <f t="shared" si="3"/>
        <v>11.7</v>
      </c>
      <c r="H56" s="112" t="s">
        <v>2694</v>
      </c>
      <c r="I56" s="114" t="s">
        <v>711</v>
      </c>
      <c r="J56" s="114" t="s">
        <v>721</v>
      </c>
      <c r="K56" s="116">
        <v>2098175583</v>
      </c>
      <c r="L56" s="117" t="s">
        <v>1148</v>
      </c>
      <c r="M56" s="111"/>
      <c r="N56" s="117" t="s">
        <v>27</v>
      </c>
      <c r="O56" s="117" t="s">
        <v>26</v>
      </c>
      <c r="P56" s="79"/>
    </row>
    <row r="57" spans="1:16" s="7" customFormat="1" ht="24.75" customHeight="1" outlineLevel="1" x14ac:dyDescent="0.3">
      <c r="A57" s="137">
        <v>10</v>
      </c>
      <c r="B57" s="115" t="s">
        <v>2678</v>
      </c>
      <c r="C57" s="65" t="s">
        <v>31</v>
      </c>
      <c r="D57" s="114" t="s">
        <v>2681</v>
      </c>
      <c r="E57" s="138">
        <v>40557</v>
      </c>
      <c r="F57" s="138">
        <v>40908</v>
      </c>
      <c r="G57" s="153">
        <f t="shared" si="3"/>
        <v>11.7</v>
      </c>
      <c r="H57" s="112" t="s">
        <v>2694</v>
      </c>
      <c r="I57" s="114" t="s">
        <v>711</v>
      </c>
      <c r="J57" s="114" t="s">
        <v>739</v>
      </c>
      <c r="K57" s="116">
        <v>2098175583</v>
      </c>
      <c r="L57" s="117" t="s">
        <v>1148</v>
      </c>
      <c r="M57" s="111"/>
      <c r="N57" s="117" t="s">
        <v>27</v>
      </c>
      <c r="O57" s="117" t="s">
        <v>26</v>
      </c>
      <c r="P57" s="79"/>
    </row>
    <row r="58" spans="1:16" s="7" customFormat="1" ht="24.75" customHeight="1" outlineLevel="1" x14ac:dyDescent="0.3">
      <c r="A58" s="137">
        <v>11</v>
      </c>
      <c r="B58" s="115" t="s">
        <v>2678</v>
      </c>
      <c r="C58" s="65" t="s">
        <v>31</v>
      </c>
      <c r="D58" s="114" t="s">
        <v>2681</v>
      </c>
      <c r="E58" s="138">
        <v>40557</v>
      </c>
      <c r="F58" s="138">
        <v>40908</v>
      </c>
      <c r="G58" s="153">
        <f t="shared" si="3"/>
        <v>11.7</v>
      </c>
      <c r="H58" s="112" t="s">
        <v>2694</v>
      </c>
      <c r="I58" s="114" t="s">
        <v>711</v>
      </c>
      <c r="J58" s="114" t="s">
        <v>717</v>
      </c>
      <c r="K58" s="116">
        <v>2098175583</v>
      </c>
      <c r="L58" s="117" t="s">
        <v>1148</v>
      </c>
      <c r="M58" s="111"/>
      <c r="N58" s="117" t="s">
        <v>27</v>
      </c>
      <c r="O58" s="117" t="s">
        <v>26</v>
      </c>
      <c r="P58" s="79"/>
    </row>
    <row r="59" spans="1:16" s="7" customFormat="1" ht="24.75" customHeight="1" outlineLevel="1" x14ac:dyDescent="0.3">
      <c r="A59" s="137">
        <v>12</v>
      </c>
      <c r="B59" s="115" t="s">
        <v>2678</v>
      </c>
      <c r="C59" s="65" t="s">
        <v>31</v>
      </c>
      <c r="D59" s="114" t="s">
        <v>2681</v>
      </c>
      <c r="E59" s="138">
        <v>40557</v>
      </c>
      <c r="F59" s="138">
        <v>40908</v>
      </c>
      <c r="G59" s="153">
        <f t="shared" si="3"/>
        <v>11.7</v>
      </c>
      <c r="H59" s="112" t="s">
        <v>2694</v>
      </c>
      <c r="I59" s="114" t="s">
        <v>711</v>
      </c>
      <c r="J59" s="114" t="s">
        <v>77</v>
      </c>
      <c r="K59" s="116">
        <v>2098175583</v>
      </c>
      <c r="L59" s="117" t="s">
        <v>1148</v>
      </c>
      <c r="M59" s="111"/>
      <c r="N59" s="117" t="s">
        <v>27</v>
      </c>
      <c r="O59" s="117" t="s">
        <v>26</v>
      </c>
      <c r="P59" s="79"/>
    </row>
    <row r="60" spans="1:16" s="7" customFormat="1" ht="24.75" customHeight="1" outlineLevel="1" x14ac:dyDescent="0.3">
      <c r="A60" s="137">
        <v>13</v>
      </c>
      <c r="B60" s="115" t="s">
        <v>2678</v>
      </c>
      <c r="C60" s="65" t="s">
        <v>31</v>
      </c>
      <c r="D60" s="114" t="s">
        <v>2682</v>
      </c>
      <c r="E60" s="138">
        <v>40932</v>
      </c>
      <c r="F60" s="138">
        <v>41274</v>
      </c>
      <c r="G60" s="153">
        <f t="shared" si="3"/>
        <v>11.4</v>
      </c>
      <c r="H60" s="112" t="s">
        <v>2695</v>
      </c>
      <c r="I60" s="114" t="s">
        <v>711</v>
      </c>
      <c r="J60" s="114" t="s">
        <v>721</v>
      </c>
      <c r="K60" s="116">
        <v>1523178518</v>
      </c>
      <c r="L60" s="117" t="s">
        <v>1148</v>
      </c>
      <c r="M60" s="111"/>
      <c r="N60" s="117" t="s">
        <v>27</v>
      </c>
      <c r="O60" s="117" t="s">
        <v>26</v>
      </c>
      <c r="P60" s="79"/>
    </row>
    <row r="61" spans="1:16" s="7" customFormat="1" ht="24.75" customHeight="1" outlineLevel="1" x14ac:dyDescent="0.3">
      <c r="A61" s="137">
        <v>14</v>
      </c>
      <c r="B61" s="115" t="s">
        <v>2678</v>
      </c>
      <c r="C61" s="65" t="s">
        <v>31</v>
      </c>
      <c r="D61" s="114" t="s">
        <v>2682</v>
      </c>
      <c r="E61" s="138">
        <v>40932</v>
      </c>
      <c r="F61" s="138">
        <v>41274</v>
      </c>
      <c r="G61" s="153">
        <f t="shared" si="3"/>
        <v>11.4</v>
      </c>
      <c r="H61" s="112" t="s">
        <v>2695</v>
      </c>
      <c r="I61" s="114" t="s">
        <v>711</v>
      </c>
      <c r="J61" s="114" t="s">
        <v>739</v>
      </c>
      <c r="K61" s="116">
        <v>1523178518</v>
      </c>
      <c r="L61" s="117" t="s">
        <v>1148</v>
      </c>
      <c r="M61" s="111"/>
      <c r="N61" s="117" t="s">
        <v>27</v>
      </c>
      <c r="O61" s="117" t="s">
        <v>1148</v>
      </c>
      <c r="P61" s="79"/>
    </row>
    <row r="62" spans="1:16" s="7" customFormat="1" ht="24.75" customHeight="1" outlineLevel="1" x14ac:dyDescent="0.3">
      <c r="A62" s="137">
        <v>15</v>
      </c>
      <c r="B62" s="115" t="s">
        <v>2678</v>
      </c>
      <c r="C62" s="65" t="s">
        <v>31</v>
      </c>
      <c r="D62" s="114" t="s">
        <v>2682</v>
      </c>
      <c r="E62" s="138">
        <v>40932</v>
      </c>
      <c r="F62" s="138">
        <v>41274</v>
      </c>
      <c r="G62" s="153">
        <f t="shared" si="3"/>
        <v>11.4</v>
      </c>
      <c r="H62" s="112" t="s">
        <v>2695</v>
      </c>
      <c r="I62" s="114" t="s">
        <v>711</v>
      </c>
      <c r="J62" s="114" t="s">
        <v>717</v>
      </c>
      <c r="K62" s="116">
        <v>1523178518</v>
      </c>
      <c r="L62" s="117" t="s">
        <v>1148</v>
      </c>
      <c r="M62" s="111"/>
      <c r="N62" s="117" t="s">
        <v>27</v>
      </c>
      <c r="O62" s="117" t="s">
        <v>1148</v>
      </c>
      <c r="P62" s="79"/>
    </row>
    <row r="63" spans="1:16" s="7" customFormat="1" ht="24.75" customHeight="1" outlineLevel="1" x14ac:dyDescent="0.3">
      <c r="A63" s="137">
        <v>16</v>
      </c>
      <c r="B63" s="115" t="s">
        <v>2678</v>
      </c>
      <c r="C63" s="65" t="s">
        <v>31</v>
      </c>
      <c r="D63" s="114" t="s">
        <v>2682</v>
      </c>
      <c r="E63" s="138">
        <v>40932</v>
      </c>
      <c r="F63" s="138">
        <v>41274</v>
      </c>
      <c r="G63" s="153">
        <f t="shared" si="3"/>
        <v>11.4</v>
      </c>
      <c r="H63" s="112" t="s">
        <v>2695</v>
      </c>
      <c r="I63" s="114" t="s">
        <v>711</v>
      </c>
      <c r="J63" s="114" t="s">
        <v>77</v>
      </c>
      <c r="K63" s="116">
        <v>1523178518</v>
      </c>
      <c r="L63" s="117" t="s">
        <v>1148</v>
      </c>
      <c r="M63" s="111"/>
      <c r="N63" s="117" t="s">
        <v>27</v>
      </c>
      <c r="O63" s="117" t="s">
        <v>1148</v>
      </c>
      <c r="P63" s="79"/>
    </row>
    <row r="64" spans="1:16" s="7" customFormat="1" ht="24.75" customHeight="1" outlineLevel="1" x14ac:dyDescent="0.3">
      <c r="A64" s="137">
        <v>17</v>
      </c>
      <c r="B64" s="115" t="s">
        <v>2678</v>
      </c>
      <c r="C64" s="65" t="s">
        <v>31</v>
      </c>
      <c r="D64" s="114" t="s">
        <v>2683</v>
      </c>
      <c r="E64" s="138">
        <v>41288</v>
      </c>
      <c r="F64" s="138">
        <v>41639</v>
      </c>
      <c r="G64" s="153">
        <f t="shared" si="3"/>
        <v>11.7</v>
      </c>
      <c r="H64" s="112" t="s">
        <v>2696</v>
      </c>
      <c r="I64" s="114" t="s">
        <v>711</v>
      </c>
      <c r="J64" s="114" t="s">
        <v>721</v>
      </c>
      <c r="K64" s="116">
        <v>2888872026</v>
      </c>
      <c r="L64" s="117" t="s">
        <v>1148</v>
      </c>
      <c r="M64" s="111"/>
      <c r="N64" s="117" t="s">
        <v>27</v>
      </c>
      <c r="O64" s="117" t="s">
        <v>1148</v>
      </c>
      <c r="P64" s="79"/>
    </row>
    <row r="65" spans="1:16" s="7" customFormat="1" ht="24.75" customHeight="1" outlineLevel="1" x14ac:dyDescent="0.3">
      <c r="A65" s="137">
        <v>18</v>
      </c>
      <c r="B65" s="115" t="s">
        <v>2678</v>
      </c>
      <c r="C65" s="65" t="s">
        <v>31</v>
      </c>
      <c r="D65" s="114" t="s">
        <v>2683</v>
      </c>
      <c r="E65" s="138">
        <v>41288</v>
      </c>
      <c r="F65" s="138">
        <v>41639</v>
      </c>
      <c r="G65" s="153">
        <f t="shared" si="3"/>
        <v>11.7</v>
      </c>
      <c r="H65" s="112" t="s">
        <v>2696</v>
      </c>
      <c r="I65" s="114" t="s">
        <v>711</v>
      </c>
      <c r="J65" s="114" t="s">
        <v>739</v>
      </c>
      <c r="K65" s="116">
        <v>2888872026</v>
      </c>
      <c r="L65" s="117" t="s">
        <v>1148</v>
      </c>
      <c r="M65" s="111"/>
      <c r="N65" s="117" t="s">
        <v>27</v>
      </c>
      <c r="O65" s="117" t="s">
        <v>1148</v>
      </c>
      <c r="P65" s="79"/>
    </row>
    <row r="66" spans="1:16" s="7" customFormat="1" ht="24.75" customHeight="1" outlineLevel="1" x14ac:dyDescent="0.3">
      <c r="A66" s="137">
        <v>19</v>
      </c>
      <c r="B66" s="115" t="s">
        <v>2678</v>
      </c>
      <c r="C66" s="65" t="s">
        <v>31</v>
      </c>
      <c r="D66" s="114" t="s">
        <v>2683</v>
      </c>
      <c r="E66" s="138">
        <v>41288</v>
      </c>
      <c r="F66" s="138">
        <v>41639</v>
      </c>
      <c r="G66" s="153">
        <f t="shared" si="3"/>
        <v>11.7</v>
      </c>
      <c r="H66" s="112" t="s">
        <v>2696</v>
      </c>
      <c r="I66" s="114" t="s">
        <v>711</v>
      </c>
      <c r="J66" s="114" t="s">
        <v>717</v>
      </c>
      <c r="K66" s="116">
        <v>2888872026</v>
      </c>
      <c r="L66" s="117" t="s">
        <v>1148</v>
      </c>
      <c r="M66" s="111"/>
      <c r="N66" s="117" t="s">
        <v>27</v>
      </c>
      <c r="O66" s="117" t="s">
        <v>1148</v>
      </c>
      <c r="P66" s="79"/>
    </row>
    <row r="67" spans="1:16" s="7" customFormat="1" ht="24.75" customHeight="1" outlineLevel="1" x14ac:dyDescent="0.3">
      <c r="A67" s="137">
        <v>20</v>
      </c>
      <c r="B67" s="115" t="s">
        <v>2678</v>
      </c>
      <c r="C67" s="65" t="s">
        <v>31</v>
      </c>
      <c r="D67" s="114" t="s">
        <v>2683</v>
      </c>
      <c r="E67" s="138">
        <v>41288</v>
      </c>
      <c r="F67" s="138">
        <v>41639</v>
      </c>
      <c r="G67" s="153">
        <f t="shared" si="3"/>
        <v>11.7</v>
      </c>
      <c r="H67" s="112" t="s">
        <v>2696</v>
      </c>
      <c r="I67" s="114" t="s">
        <v>711</v>
      </c>
      <c r="J67" s="114" t="s">
        <v>77</v>
      </c>
      <c r="K67" s="116">
        <v>2888872026</v>
      </c>
      <c r="L67" s="117" t="s">
        <v>1148</v>
      </c>
      <c r="M67" s="111"/>
      <c r="N67" s="117" t="s">
        <v>27</v>
      </c>
      <c r="O67" s="117" t="s">
        <v>1148</v>
      </c>
      <c r="P67" s="79"/>
    </row>
    <row r="68" spans="1:16" s="7" customFormat="1" ht="24.75" customHeight="1" outlineLevel="1" x14ac:dyDescent="0.3">
      <c r="A68" s="137">
        <v>21</v>
      </c>
      <c r="B68" s="115" t="s">
        <v>2678</v>
      </c>
      <c r="C68" s="65" t="s">
        <v>31</v>
      </c>
      <c r="D68" s="114" t="s">
        <v>2684</v>
      </c>
      <c r="E68" s="138">
        <v>41660</v>
      </c>
      <c r="F68" s="138">
        <v>41973</v>
      </c>
      <c r="G68" s="153">
        <f t="shared" si="3"/>
        <v>10.433333333333334</v>
      </c>
      <c r="H68" s="112" t="s">
        <v>2697</v>
      </c>
      <c r="I68" s="114" t="s">
        <v>711</v>
      </c>
      <c r="J68" s="114" t="s">
        <v>721</v>
      </c>
      <c r="K68" s="116">
        <v>3107201468</v>
      </c>
      <c r="L68" s="117" t="s">
        <v>1148</v>
      </c>
      <c r="M68" s="111"/>
      <c r="N68" s="117" t="s">
        <v>27</v>
      </c>
      <c r="O68" s="117" t="s">
        <v>26</v>
      </c>
      <c r="P68" s="79"/>
    </row>
    <row r="69" spans="1:16" s="7" customFormat="1" ht="24.75" customHeight="1" outlineLevel="1" x14ac:dyDescent="0.3">
      <c r="A69" s="137">
        <v>22</v>
      </c>
      <c r="B69" s="115" t="s">
        <v>2678</v>
      </c>
      <c r="C69" s="65" t="s">
        <v>31</v>
      </c>
      <c r="D69" s="114" t="s">
        <v>2684</v>
      </c>
      <c r="E69" s="138">
        <v>41660</v>
      </c>
      <c r="F69" s="138">
        <v>41973</v>
      </c>
      <c r="G69" s="153">
        <f t="shared" si="3"/>
        <v>10.433333333333334</v>
      </c>
      <c r="H69" s="112" t="s">
        <v>2697</v>
      </c>
      <c r="I69" s="114" t="s">
        <v>711</v>
      </c>
      <c r="J69" s="114" t="s">
        <v>739</v>
      </c>
      <c r="K69" s="116">
        <v>3107201468</v>
      </c>
      <c r="L69" s="117" t="s">
        <v>1148</v>
      </c>
      <c r="M69" s="111"/>
      <c r="N69" s="117" t="s">
        <v>27</v>
      </c>
      <c r="O69" s="117" t="s">
        <v>26</v>
      </c>
      <c r="P69" s="79"/>
    </row>
    <row r="70" spans="1:16" s="7" customFormat="1" ht="24.75" customHeight="1" outlineLevel="1" x14ac:dyDescent="0.3">
      <c r="A70" s="137">
        <v>23</v>
      </c>
      <c r="B70" s="115" t="s">
        <v>2678</v>
      </c>
      <c r="C70" s="65" t="s">
        <v>31</v>
      </c>
      <c r="D70" s="114" t="s">
        <v>2684</v>
      </c>
      <c r="E70" s="138">
        <v>41660</v>
      </c>
      <c r="F70" s="138">
        <v>41973</v>
      </c>
      <c r="G70" s="153">
        <f t="shared" si="3"/>
        <v>10.433333333333334</v>
      </c>
      <c r="H70" s="112" t="s">
        <v>2697</v>
      </c>
      <c r="I70" s="114" t="s">
        <v>711</v>
      </c>
      <c r="J70" s="114" t="s">
        <v>717</v>
      </c>
      <c r="K70" s="116">
        <v>3107201468</v>
      </c>
      <c r="L70" s="117" t="s">
        <v>1148</v>
      </c>
      <c r="M70" s="111"/>
      <c r="N70" s="117" t="s">
        <v>27</v>
      </c>
      <c r="O70" s="117" t="s">
        <v>26</v>
      </c>
      <c r="P70" s="79"/>
    </row>
    <row r="71" spans="1:16" s="7" customFormat="1" ht="24.75" customHeight="1" outlineLevel="1" x14ac:dyDescent="0.3">
      <c r="A71" s="137">
        <v>24</v>
      </c>
      <c r="B71" s="115" t="s">
        <v>2678</v>
      </c>
      <c r="C71" s="65" t="s">
        <v>31</v>
      </c>
      <c r="D71" s="114" t="s">
        <v>2684</v>
      </c>
      <c r="E71" s="138">
        <v>41660</v>
      </c>
      <c r="F71" s="138">
        <v>41973</v>
      </c>
      <c r="G71" s="153">
        <f t="shared" si="3"/>
        <v>10.433333333333334</v>
      </c>
      <c r="H71" s="112" t="s">
        <v>2697</v>
      </c>
      <c r="I71" s="114" t="s">
        <v>711</v>
      </c>
      <c r="J71" s="114" t="s">
        <v>77</v>
      </c>
      <c r="K71" s="116">
        <v>3107201468</v>
      </c>
      <c r="L71" s="117" t="s">
        <v>1148</v>
      </c>
      <c r="M71" s="111"/>
      <c r="N71" s="117" t="s">
        <v>27</v>
      </c>
      <c r="O71" s="117" t="s">
        <v>26</v>
      </c>
      <c r="P71" s="79"/>
    </row>
    <row r="72" spans="1:16" s="7" customFormat="1" ht="24.75" customHeight="1" outlineLevel="1" x14ac:dyDescent="0.3">
      <c r="A72" s="137">
        <v>25</v>
      </c>
      <c r="B72" s="115" t="s">
        <v>2678</v>
      </c>
      <c r="C72" s="65" t="s">
        <v>31</v>
      </c>
      <c r="D72" s="114" t="s">
        <v>2685</v>
      </c>
      <c r="E72" s="138">
        <v>42003</v>
      </c>
      <c r="F72" s="138">
        <v>42369</v>
      </c>
      <c r="G72" s="153">
        <f t="shared" si="3"/>
        <v>12.2</v>
      </c>
      <c r="H72" s="112" t="s">
        <v>2698</v>
      </c>
      <c r="I72" s="114" t="s">
        <v>711</v>
      </c>
      <c r="J72" s="114" t="s">
        <v>721</v>
      </c>
      <c r="K72" s="116">
        <v>2840355351</v>
      </c>
      <c r="L72" s="117" t="s">
        <v>1148</v>
      </c>
      <c r="M72" s="111"/>
      <c r="N72" s="117" t="s">
        <v>27</v>
      </c>
      <c r="O72" s="117" t="s">
        <v>26</v>
      </c>
      <c r="P72" s="79"/>
    </row>
    <row r="73" spans="1:16" s="7" customFormat="1" ht="24.75" customHeight="1" outlineLevel="1" x14ac:dyDescent="0.3">
      <c r="A73" s="137">
        <v>26</v>
      </c>
      <c r="B73" s="115" t="s">
        <v>2678</v>
      </c>
      <c r="C73" s="65" t="s">
        <v>31</v>
      </c>
      <c r="D73" s="114" t="s">
        <v>2685</v>
      </c>
      <c r="E73" s="138">
        <v>42003</v>
      </c>
      <c r="F73" s="138">
        <v>42369</v>
      </c>
      <c r="G73" s="153">
        <f t="shared" si="3"/>
        <v>12.2</v>
      </c>
      <c r="H73" s="112" t="s">
        <v>2698</v>
      </c>
      <c r="I73" s="114" t="s">
        <v>711</v>
      </c>
      <c r="J73" s="114" t="s">
        <v>397</v>
      </c>
      <c r="K73" s="116">
        <v>2840355351</v>
      </c>
      <c r="L73" s="117" t="s">
        <v>1148</v>
      </c>
      <c r="M73" s="111"/>
      <c r="N73" s="117" t="s">
        <v>27</v>
      </c>
      <c r="O73" s="117" t="s">
        <v>26</v>
      </c>
      <c r="P73" s="79"/>
    </row>
    <row r="74" spans="1:16" s="7" customFormat="1" ht="24.75" customHeight="1" outlineLevel="1" x14ac:dyDescent="0.3">
      <c r="A74" s="137">
        <v>27</v>
      </c>
      <c r="B74" s="115" t="s">
        <v>2678</v>
      </c>
      <c r="C74" s="65" t="s">
        <v>31</v>
      </c>
      <c r="D74" s="114" t="s">
        <v>2686</v>
      </c>
      <c r="E74" s="138">
        <v>42039</v>
      </c>
      <c r="F74" s="138">
        <v>42352</v>
      </c>
      <c r="G74" s="153">
        <f t="shared" si="3"/>
        <v>10.433333333333334</v>
      </c>
      <c r="H74" s="112" t="s">
        <v>2696</v>
      </c>
      <c r="I74" s="114" t="s">
        <v>711</v>
      </c>
      <c r="J74" s="114" t="s">
        <v>728</v>
      </c>
      <c r="K74" s="116">
        <v>3433830879</v>
      </c>
      <c r="L74" s="117" t="s">
        <v>1148</v>
      </c>
      <c r="M74" s="111"/>
      <c r="N74" s="117" t="s">
        <v>27</v>
      </c>
      <c r="O74" s="117" t="s">
        <v>26</v>
      </c>
      <c r="P74" s="79"/>
    </row>
    <row r="75" spans="1:16" s="7" customFormat="1" ht="24.75" customHeight="1" outlineLevel="1" x14ac:dyDescent="0.3">
      <c r="A75" s="137">
        <v>28</v>
      </c>
      <c r="B75" s="115" t="s">
        <v>2678</v>
      </c>
      <c r="C75" s="65" t="s">
        <v>31</v>
      </c>
      <c r="D75" s="114" t="s">
        <v>2687</v>
      </c>
      <c r="E75" s="138">
        <v>42402</v>
      </c>
      <c r="F75" s="138">
        <v>42719</v>
      </c>
      <c r="G75" s="153">
        <f t="shared" si="3"/>
        <v>10.566666666666666</v>
      </c>
      <c r="H75" s="112" t="s">
        <v>2696</v>
      </c>
      <c r="I75" s="114" t="s">
        <v>711</v>
      </c>
      <c r="J75" s="114" t="s">
        <v>728</v>
      </c>
      <c r="K75" s="116">
        <v>2970042525</v>
      </c>
      <c r="L75" s="117" t="s">
        <v>1148</v>
      </c>
      <c r="M75" s="111"/>
      <c r="N75" s="117" t="s">
        <v>27</v>
      </c>
      <c r="O75" s="117" t="s">
        <v>26</v>
      </c>
      <c r="P75" s="79"/>
    </row>
    <row r="76" spans="1:16" s="7" customFormat="1" ht="24.75" customHeight="1" outlineLevel="1" x14ac:dyDescent="0.3">
      <c r="A76" s="137">
        <v>29</v>
      </c>
      <c r="B76" s="115" t="s">
        <v>2678</v>
      </c>
      <c r="C76" s="65" t="s">
        <v>31</v>
      </c>
      <c r="D76" s="114" t="s">
        <v>2688</v>
      </c>
      <c r="E76" s="138">
        <v>42675</v>
      </c>
      <c r="F76" s="138">
        <v>43312</v>
      </c>
      <c r="G76" s="153">
        <f t="shared" si="3"/>
        <v>21.233333333333334</v>
      </c>
      <c r="H76" s="112" t="s">
        <v>2696</v>
      </c>
      <c r="I76" s="114" t="s">
        <v>711</v>
      </c>
      <c r="J76" s="114" t="s">
        <v>728</v>
      </c>
      <c r="K76" s="116">
        <v>2218027135</v>
      </c>
      <c r="L76" s="117" t="s">
        <v>1148</v>
      </c>
      <c r="M76" s="111"/>
      <c r="N76" s="117" t="s">
        <v>27</v>
      </c>
      <c r="O76" s="117" t="s">
        <v>26</v>
      </c>
      <c r="P76" s="79"/>
    </row>
    <row r="77" spans="1:16" s="7" customFormat="1" ht="24.75" customHeight="1" outlineLevel="1" x14ac:dyDescent="0.3">
      <c r="A77" s="137">
        <v>30</v>
      </c>
      <c r="B77" s="115" t="s">
        <v>2678</v>
      </c>
      <c r="C77" s="65" t="s">
        <v>31</v>
      </c>
      <c r="D77" s="114" t="s">
        <v>2689</v>
      </c>
      <c r="E77" s="138">
        <v>42718</v>
      </c>
      <c r="F77" s="138">
        <v>43084</v>
      </c>
      <c r="G77" s="153">
        <f t="shared" si="3"/>
        <v>12.2</v>
      </c>
      <c r="H77" s="112" t="s">
        <v>2696</v>
      </c>
      <c r="I77" s="114" t="s">
        <v>711</v>
      </c>
      <c r="J77" s="114" t="s">
        <v>728</v>
      </c>
      <c r="K77" s="116">
        <v>2242849650</v>
      </c>
      <c r="L77" s="117" t="s">
        <v>1148</v>
      </c>
      <c r="M77" s="111"/>
      <c r="N77" s="117" t="s">
        <v>27</v>
      </c>
      <c r="O77" s="117" t="s">
        <v>26</v>
      </c>
      <c r="P77" s="79"/>
    </row>
    <row r="78" spans="1:16" s="7" customFormat="1" ht="24.75" customHeight="1" outlineLevel="1" x14ac:dyDescent="0.3">
      <c r="A78" s="137">
        <v>31</v>
      </c>
      <c r="B78" s="115" t="s">
        <v>2678</v>
      </c>
      <c r="C78" s="65" t="s">
        <v>31</v>
      </c>
      <c r="D78" s="114" t="s">
        <v>2690</v>
      </c>
      <c r="E78" s="138">
        <v>43070</v>
      </c>
      <c r="F78" s="138">
        <v>43312</v>
      </c>
      <c r="G78" s="153">
        <f t="shared" si="3"/>
        <v>8.0666666666666664</v>
      </c>
      <c r="H78" s="112" t="s">
        <v>2696</v>
      </c>
      <c r="I78" s="114" t="s">
        <v>711</v>
      </c>
      <c r="J78" s="114" t="s">
        <v>721</v>
      </c>
      <c r="K78" s="116">
        <v>1253266197</v>
      </c>
      <c r="L78" s="117" t="s">
        <v>1148</v>
      </c>
      <c r="M78" s="111"/>
      <c r="N78" s="117" t="s">
        <v>27</v>
      </c>
      <c r="O78" s="117" t="s">
        <v>1148</v>
      </c>
      <c r="P78" s="79"/>
    </row>
    <row r="79" spans="1:16" s="7" customFormat="1" ht="24.75" customHeight="1" outlineLevel="1" x14ac:dyDescent="0.3">
      <c r="A79" s="137">
        <v>32</v>
      </c>
      <c r="B79" s="115" t="s">
        <v>2678</v>
      </c>
      <c r="C79" s="65" t="s">
        <v>31</v>
      </c>
      <c r="D79" s="114" t="s">
        <v>2690</v>
      </c>
      <c r="E79" s="138">
        <v>43070</v>
      </c>
      <c r="F79" s="138">
        <v>43312</v>
      </c>
      <c r="G79" s="153">
        <f t="shared" si="3"/>
        <v>8.0666666666666664</v>
      </c>
      <c r="H79" s="112" t="s">
        <v>2696</v>
      </c>
      <c r="I79" s="114" t="s">
        <v>711</v>
      </c>
      <c r="J79" s="114" t="s">
        <v>739</v>
      </c>
      <c r="K79" s="116">
        <v>1253266197</v>
      </c>
      <c r="L79" s="117" t="s">
        <v>1148</v>
      </c>
      <c r="M79" s="111"/>
      <c r="N79" s="117" t="s">
        <v>27</v>
      </c>
      <c r="O79" s="117" t="s">
        <v>1148</v>
      </c>
      <c r="P79" s="79"/>
    </row>
    <row r="80" spans="1:16" s="7" customFormat="1" ht="24.75" customHeight="1" outlineLevel="1" x14ac:dyDescent="0.3">
      <c r="A80" s="137">
        <v>33</v>
      </c>
      <c r="B80" s="115" t="s">
        <v>2678</v>
      </c>
      <c r="C80" s="65" t="s">
        <v>31</v>
      </c>
      <c r="D80" s="114" t="s">
        <v>2691</v>
      </c>
      <c r="E80" s="138">
        <v>43800</v>
      </c>
      <c r="F80" s="138">
        <v>43921</v>
      </c>
      <c r="G80" s="153">
        <f t="shared" si="3"/>
        <v>4.0333333333333332</v>
      </c>
      <c r="H80" s="112" t="s">
        <v>2696</v>
      </c>
      <c r="I80" s="114" t="s">
        <v>711</v>
      </c>
      <c r="J80" s="114" t="s">
        <v>721</v>
      </c>
      <c r="K80" s="116">
        <v>420188160</v>
      </c>
      <c r="L80" s="117" t="s">
        <v>1148</v>
      </c>
      <c r="M80" s="111"/>
      <c r="N80" s="117" t="s">
        <v>27</v>
      </c>
      <c r="O80" s="117" t="s">
        <v>1148</v>
      </c>
      <c r="P80" s="79"/>
    </row>
    <row r="81" spans="1:16" s="7" customFormat="1" ht="24.75" customHeight="1" outlineLevel="1" x14ac:dyDescent="0.3">
      <c r="A81" s="137">
        <v>34</v>
      </c>
      <c r="B81" s="115" t="s">
        <v>2706</v>
      </c>
      <c r="C81" s="117" t="s">
        <v>31</v>
      </c>
      <c r="D81" s="114" t="s">
        <v>2704</v>
      </c>
      <c r="E81" s="138">
        <v>43909</v>
      </c>
      <c r="F81" s="138">
        <v>44196</v>
      </c>
      <c r="G81" s="153">
        <f t="shared" si="3"/>
        <v>9.5666666666666664</v>
      </c>
      <c r="H81" s="112" t="s">
        <v>2705</v>
      </c>
      <c r="I81" s="114" t="s">
        <v>163</v>
      </c>
      <c r="J81" s="114" t="s">
        <v>165</v>
      </c>
      <c r="K81" s="116">
        <v>359482199</v>
      </c>
      <c r="L81" s="65" t="s">
        <v>1148</v>
      </c>
      <c r="M81" s="67"/>
      <c r="N81" s="65" t="s">
        <v>1151</v>
      </c>
      <c r="O81" s="65" t="s">
        <v>1148</v>
      </c>
      <c r="P81" s="79"/>
    </row>
    <row r="82" spans="1:16" s="7" customFormat="1" ht="24.75" customHeight="1" outlineLevel="1" x14ac:dyDescent="0.3">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3">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3">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3">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3">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3">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3">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3">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3">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3">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3">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3">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3">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3">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3">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3">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3">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3">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3">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3">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3">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3">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3">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3">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3">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3">
      <c r="A107" s="137">
        <v>60</v>
      </c>
      <c r="B107" s="64"/>
      <c r="C107" s="65"/>
      <c r="D107" s="63"/>
      <c r="E107" s="138"/>
      <c r="F107" s="138"/>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7" t="s">
        <v>2633</v>
      </c>
      <c r="B109" s="218"/>
      <c r="C109" s="218"/>
      <c r="D109" s="218"/>
      <c r="E109" s="218"/>
      <c r="F109" s="218"/>
      <c r="G109" s="218"/>
      <c r="H109" s="218"/>
      <c r="I109" s="218"/>
      <c r="J109" s="218"/>
      <c r="K109" s="218"/>
      <c r="L109" s="218"/>
      <c r="M109" s="218"/>
      <c r="N109" s="218"/>
      <c r="O109" s="219"/>
      <c r="P109" s="76"/>
    </row>
    <row r="110" spans="1:16" ht="15" customHeight="1" x14ac:dyDescent="0.3">
      <c r="A110" s="220" t="s">
        <v>2655</v>
      </c>
      <c r="B110" s="221"/>
      <c r="C110" s="221"/>
      <c r="D110" s="221"/>
      <c r="E110" s="221"/>
      <c r="F110" s="221"/>
      <c r="G110" s="221"/>
      <c r="H110" s="221"/>
      <c r="I110" s="221"/>
      <c r="J110" s="221"/>
      <c r="K110" s="221"/>
      <c r="L110" s="221"/>
      <c r="M110" s="221"/>
      <c r="N110" s="221"/>
      <c r="O110" s="222"/>
    </row>
    <row r="111" spans="1:16" ht="15" thickBot="1" x14ac:dyDescent="0.35">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5">
      <c r="I112" s="230" t="s">
        <v>9</v>
      </c>
      <c r="J112" s="231"/>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3">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39" t="s">
        <v>2643</v>
      </c>
      <c r="J167" s="240"/>
      <c r="K167" s="240"/>
      <c r="L167" s="240"/>
      <c r="M167" s="240"/>
      <c r="N167" s="240"/>
      <c r="O167" s="241"/>
      <c r="U167" s="51"/>
    </row>
    <row r="168" spans="1:28" x14ac:dyDescent="0.3">
      <c r="A168" s="9"/>
      <c r="B168" s="216" t="s">
        <v>2657</v>
      </c>
      <c r="C168" s="216"/>
      <c r="D168" s="216"/>
      <c r="E168" s="8"/>
      <c r="F168" s="5"/>
      <c r="H168" s="81" t="s">
        <v>2656</v>
      </c>
      <c r="I168" s="239"/>
      <c r="J168" s="240"/>
      <c r="K168" s="240"/>
      <c r="L168" s="240"/>
      <c r="M168" s="240"/>
      <c r="N168" s="240"/>
      <c r="O168" s="241"/>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3" t="s">
        <v>2667</v>
      </c>
      <c r="B172" s="174"/>
      <c r="C172" s="174"/>
      <c r="D172" s="174"/>
      <c r="E172" s="174"/>
      <c r="F172" s="174"/>
      <c r="G172" s="174"/>
      <c r="H172" s="174"/>
      <c r="I172" s="174"/>
      <c r="J172" s="174"/>
      <c r="K172" s="174"/>
      <c r="L172" s="174"/>
      <c r="M172" s="174"/>
      <c r="N172" s="174"/>
      <c r="O172" s="175"/>
      <c r="P172" s="76"/>
    </row>
    <row r="173" spans="1:28" ht="15" customHeight="1" x14ac:dyDescent="0.3">
      <c r="A173" s="188" t="s">
        <v>2673</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4" x14ac:dyDescent="0.3">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4" x14ac:dyDescent="0.3">
      <c r="A179" s="9"/>
      <c r="B179" s="214" t="s">
        <v>2668</v>
      </c>
      <c r="C179" s="214"/>
      <c r="D179" s="214"/>
      <c r="E179" s="164">
        <v>0.02</v>
      </c>
      <c r="F179" s="163">
        <v>0.02</v>
      </c>
      <c r="G179" s="158">
        <f>IF(F179&gt;0,SUM(E179+F179),"")</f>
        <v>0.04</v>
      </c>
      <c r="H179" s="5"/>
      <c r="I179" s="214" t="s">
        <v>2670</v>
      </c>
      <c r="J179" s="214"/>
      <c r="K179" s="214"/>
      <c r="L179" s="214"/>
      <c r="M179" s="165">
        <v>0.03</v>
      </c>
      <c r="O179" s="8"/>
      <c r="Q179" s="19"/>
      <c r="R179" s="152">
        <f>IF(M179&gt;0,SUM(L179+M179),"")</f>
        <v>0.03</v>
      </c>
      <c r="T179" s="19"/>
      <c r="U179" s="170" t="s">
        <v>1166</v>
      </c>
      <c r="V179" s="170"/>
      <c r="W179" s="170"/>
      <c r="X179" s="24">
        <v>0.02</v>
      </c>
      <c r="Y179" s="157"/>
      <c r="Z179" s="158" t="str">
        <f>IF(Y179&gt;0,SUM(E181+Y179),"")</f>
        <v/>
      </c>
      <c r="AA179" s="19"/>
      <c r="AB179" s="19"/>
    </row>
    <row r="180" spans="1:28" ht="23.4" hidden="1" x14ac:dyDescent="0.3">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4" hidden="1" x14ac:dyDescent="0.3">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4" hidden="1" x14ac:dyDescent="0.3">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0.04</v>
      </c>
      <c r="D185" s="91" t="s">
        <v>2628</v>
      </c>
      <c r="E185" s="94">
        <f>+(C185*SUM(K20:K35))</f>
        <v>81452916</v>
      </c>
      <c r="F185" s="92"/>
      <c r="G185" s="93"/>
      <c r="H185" s="88"/>
      <c r="I185" s="90" t="s">
        <v>2627</v>
      </c>
      <c r="J185" s="159">
        <f>+SUM(M179:M183)</f>
        <v>0.03</v>
      </c>
      <c r="K185" s="195" t="s">
        <v>2628</v>
      </c>
      <c r="L185" s="195"/>
      <c r="M185" s="94">
        <f>+J185*(SUM(K20:K35))</f>
        <v>61089687</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3" t="s">
        <v>18</v>
      </c>
      <c r="B188" s="174"/>
      <c r="C188" s="174"/>
      <c r="D188" s="174"/>
      <c r="E188" s="174"/>
      <c r="F188" s="174"/>
      <c r="G188" s="174"/>
      <c r="H188" s="174"/>
      <c r="I188" s="174"/>
      <c r="J188" s="174"/>
      <c r="K188" s="174"/>
      <c r="L188" s="174"/>
      <c r="M188" s="174"/>
      <c r="N188" s="174"/>
      <c r="O188" s="175"/>
      <c r="P188" s="76"/>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29" t="s">
        <v>2636</v>
      </c>
      <c r="C192" s="229"/>
      <c r="E192" s="5" t="s">
        <v>20</v>
      </c>
      <c r="H192" s="26" t="s">
        <v>24</v>
      </c>
      <c r="J192" s="5" t="s">
        <v>2637</v>
      </c>
      <c r="K192" s="5"/>
      <c r="M192" s="5"/>
      <c r="N192" s="5"/>
      <c r="O192" s="8"/>
      <c r="Q192" s="147"/>
      <c r="R192" s="148"/>
      <c r="S192" s="148"/>
      <c r="T192" s="147"/>
    </row>
    <row r="193" spans="1:18" x14ac:dyDescent="0.3">
      <c r="A193" s="9"/>
      <c r="C193" s="118">
        <v>41967</v>
      </c>
      <c r="D193" s="5"/>
      <c r="E193" s="119">
        <v>3009</v>
      </c>
      <c r="F193" s="5"/>
      <c r="G193" s="5"/>
      <c r="H193" s="140" t="s">
        <v>2699</v>
      </c>
      <c r="J193" s="5"/>
      <c r="K193" s="120">
        <v>39839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3" t="s">
        <v>29</v>
      </c>
      <c r="B197" s="174"/>
      <c r="C197" s="174"/>
      <c r="D197" s="174"/>
      <c r="E197" s="174"/>
      <c r="F197" s="174"/>
      <c r="G197" s="174"/>
      <c r="H197" s="174"/>
      <c r="I197" s="174"/>
      <c r="J197" s="174"/>
      <c r="K197" s="174"/>
      <c r="L197" s="174"/>
      <c r="M197" s="174"/>
      <c r="N197" s="174"/>
      <c r="O197" s="175"/>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7" t="s">
        <v>2658</v>
      </c>
      <c r="C199" s="187"/>
      <c r="D199" s="187"/>
      <c r="E199" s="187"/>
      <c r="F199" s="187"/>
      <c r="G199" s="187"/>
      <c r="H199" s="187"/>
      <c r="I199" s="187"/>
      <c r="J199" s="187"/>
      <c r="K199" s="187"/>
      <c r="L199" s="187"/>
      <c r="M199" s="187"/>
      <c r="N199" s="187"/>
      <c r="O199" s="8"/>
    </row>
    <row r="200" spans="1:18" x14ac:dyDescent="0.3">
      <c r="A200" s="9"/>
      <c r="B200" s="226"/>
      <c r="C200" s="226"/>
      <c r="D200" s="226"/>
      <c r="E200" s="226"/>
      <c r="F200" s="226"/>
      <c r="G200" s="226"/>
      <c r="H200" s="226"/>
      <c r="I200" s="226"/>
      <c r="J200" s="226"/>
      <c r="K200" s="226"/>
      <c r="L200" s="226"/>
      <c r="M200" s="226"/>
      <c r="N200" s="226"/>
      <c r="O200" s="8"/>
    </row>
    <row r="201" spans="1:18" x14ac:dyDescent="0.3">
      <c r="A201" s="9"/>
      <c r="B201" s="227" t="s">
        <v>2648</v>
      </c>
      <c r="C201" s="228"/>
      <c r="D201" s="228"/>
      <c r="E201" s="228"/>
      <c r="F201" s="228"/>
      <c r="G201" s="228"/>
      <c r="H201" s="228"/>
      <c r="I201" s="228"/>
      <c r="J201" s="228"/>
      <c r="K201" s="228"/>
      <c r="L201" s="228"/>
      <c r="M201" s="228"/>
      <c r="N201" s="22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2700</v>
      </c>
      <c r="J211" s="27" t="s">
        <v>2622</v>
      </c>
      <c r="K211" s="141" t="s">
        <v>2702</v>
      </c>
      <c r="L211" s="21"/>
      <c r="M211" s="21"/>
      <c r="N211" s="21"/>
      <c r="O211" s="8"/>
    </row>
    <row r="212" spans="1:15" x14ac:dyDescent="0.3">
      <c r="A212" s="9"/>
      <c r="B212" s="27" t="s">
        <v>2619</v>
      </c>
      <c r="C212" s="140" t="s">
        <v>2699</v>
      </c>
      <c r="D212" s="21"/>
      <c r="G212" s="27" t="s">
        <v>2621</v>
      </c>
      <c r="H212" s="141" t="s">
        <v>2701</v>
      </c>
      <c r="J212" s="27" t="s">
        <v>2623</v>
      </c>
      <c r="K212" s="140" t="s">
        <v>2703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 ds:uri="4fb10211-09fb-4e80-9f0b-184718d5d98c"/>
    <ds:schemaRef ds:uri="a65d333d-5b59-4810-bc94-b80d9325abb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Magueth</cp:lastModifiedBy>
  <cp:lastPrinted>2020-12-29T19:17:51Z</cp:lastPrinted>
  <dcterms:created xsi:type="dcterms:W3CDTF">2020-10-14T21:57:42Z</dcterms:created>
  <dcterms:modified xsi:type="dcterms:W3CDTF">2020-12-29T21:36:29Z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