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esktop\santa marta\CUPEDIC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<sst xmlns="http://schemas.openxmlformats.org/spreadsheetml/2006/main" count="3237" uniqueCount="2721">
  <si>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</si>
  <si>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</si>
  <si>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</si>
  <si>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</si>
  <si>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</si>
  <si>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</si>
  <si>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</si>
  <si>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</si>
  <si>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</si>
  <si>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</si>
  <si>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</si>
  <si>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</si>
  <si>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</si>
  <si>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</si>
  <si>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</si>
  <si>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</si>
  <si>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</si>
  <si>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</si>
  <si>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</si>
  <si>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</si>
  <si>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</si>
  <si>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</si>
  <si>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</si>
  <si>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</si>
  <si>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</si>
  <si>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</si>
  <si>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</si>
  <si>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</si>
  <si>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</si>
  <si>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</si>
  <si>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</si>
  <si>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</si>
  <si>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</si>
  <si>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</si>
  <si>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</si>
  <si>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</si>
  <si>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</si>
  <si>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</si>
  <si>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</si>
  <si>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</si>
  <si>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</si>
  <si>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</si>
  <si>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</si>
  <si>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</si>
  <si>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</si>
  <si>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</si>
  <si>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</si>
  <si>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</si>
  <si>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</si>
  <si>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</si>
  <si>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</si>
  <si>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</si>
  <si>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</si>
  <si>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</si>
  <si>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</si>
  <si>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</si>
  <si>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</si>
  <si>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</si>
  <si>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</si>
  <si>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</si>
  <si>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</si>
  <si>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</si>
  <si>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</si>
  <si>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</si>
  <si>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</si>
  <si>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</si>
  <si>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</si>
  <si>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</si>
  <si>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</si>
  <si>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</si>
  <si>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</si>
  <si>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</si>
  <si>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</si>
  <si>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</si>
  <si>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</si>
  <si>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</si>
  <si>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</si>
  <si>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</si>
  <si>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</si>
  <si>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</si>
  <si>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</si>
  <si>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</si>
  <si>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</si>
  <si>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</si>
  <si>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</si>
  <si>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</si>
  <si>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</si>
  <si>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</si>
  <si>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</si>
  <si>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</si>
  <si>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</si>
  <si>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</si>
  <si>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</si>
  <si>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</si>
  <si>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</si>
  <si>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</si>
  <si>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</si>
  <si>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</si>
  <si>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</si>
  <si>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</si>
  <si>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</si>
  <si>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</si>
  <si>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</si>
  <si>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</si>
  <si>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</si>
  <si>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</si>
  <si>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</si>
  <si>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</si>
  <si>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</si>
  <si>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</si>
  <si>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</si>
  <si>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</si>
  <si>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</si>
  <si>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</si>
  <si>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</si>
  <si>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</si>
  <si>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</si>
  <si>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</si>
  <si>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</si>
  <si>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</si>
  <si>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</si>
  <si>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</si>
  <si>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</si>
  <si>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</si>
  <si>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</si>
  <si>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</si>
  <si>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</si>
  <si>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</si>
  <si>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</si>
  <si>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</si>
  <si>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</si>
  <si>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</si>
  <si>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</si>
  <si>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</si>
  <si>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</si>
  <si>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</si>
  <si>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</si>
  <si>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</si>
  <si>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</si>
  <si>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</si>
  <si>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</si>
  <si>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</si>
  <si>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</si>
  <si>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</si>
  <si>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</si>
  <si>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</si>
  <si>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</si>
  <si>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</si>
  <si>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</si>
  <si>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</si>
  <si>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</si>
  <si>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</si>
  <si>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</si>
  <si>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</si>
  <si>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</si>
  <si>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</si>
  <si>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</si>
  <si>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</si>
  <si>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</si>
  <si>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</si>
  <si>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</si>
  <si>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</si>
  <si>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</si>
  <si>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</si>
  <si>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</si>
  <si>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</si>
  <si>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</si>
  <si>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</si>
  <si>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</si>
  <si>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</si>
  <si>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</si>
  <si>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</si>
  <si>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</si>
  <si>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</si>
  <si>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</si>
  <si>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</si>
  <si>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</si>
  <si>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</si>
  <si>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</si>
  <si>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</si>
  <si>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</si>
  <si>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</si>
  <si>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</si>
  <si>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</si>
  <si>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</si>
  <si>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</si>
  <si>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</si>
  <si>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</si>
  <si>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</si>
  <si>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</si>
  <si>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</si>
  <si>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</si>
  <si>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</si>
  <si>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</si>
  <si>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</si>
  <si>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</si>
  <si>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</si>
  <si>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</si>
  <si>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</si>
  <si>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</si>
  <si>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</si>
  <si>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</si>
  <si>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</si>
  <si>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</si>
  <si>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</si>
  <si>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</si>
  <si>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</si>
  <si>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</si>
  <si>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</si>
  <si>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</si>
  <si>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</si>
  <si>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</si>
  <si>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</si>
  <si>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</si>
  <si>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</si>
  <si>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</si>
  <si>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</si>
  <si>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</si>
  <si>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</si>
  <si>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</si>
  <si>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</si>
  <si>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</si>
  <si>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</si>
  <si>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</si>
  <si>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</si>
  <si>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</si>
  <si>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</si>
  <si>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</si>
  <si>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</si>
  <si>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</si>
  <si>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</si>
  <si>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</si>
  <si>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</si>
  <si>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</si>
  <si>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</si>
  <si>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</si>
  <si>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</si>
  <si>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</si>
  <si>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</si>
  <si>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</si>
  <si>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</si>
  <si>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</si>
  <si>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</si>
  <si>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</si>
  <si>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</si>
  <si>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</si>
  <si>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</si>
  <si>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</si>
  <si>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</si>
  <si>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</si>
  <si>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</si>
  <si>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</si>
  <si>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</si>
  <si>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</si>
  <si>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</si>
  <si>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</si>
  <si>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</si>
  <si>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</si>
  <si>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</si>
  <si>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</si>
  <si>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</si>
  <si>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</si>
  <si>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</si>
  <si>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</si>
  <si>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</si>
  <si>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</si>
  <si>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</si>
  <si>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</si>
  <si>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</si>
  <si>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</si>
  <si>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</si>
  <si>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</si>
  <si>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</si>
  <si>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</si>
  <si>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</si>
  <si>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</si>
  <si>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</si>
  <si>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</si>
  <si>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</si>
  <si>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</si>
  <si>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</si>
  <si>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</si>
  <si>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</si>
  <si>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</si>
  <si>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</si>
  <si>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</si>
  <si>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</si>
  <si>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</si>
  <si>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</si>
  <si>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</si>
  <si>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</si>
  <si>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</si>
  <si>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</si>
  <si>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</si>
  <si>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</si>
  <si>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</si>
  <si>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</si>
  <si>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</si>
  <si>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</si>
  <si>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</si>
  <si>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</si>
  <si>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</si>
  <si>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</si>
  <si>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</si>
  <si>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</si>
  <si>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</si>
  <si>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</si>
  <si>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</si>
  <si>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</si>
  <si>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</si>
  <si>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</si>
  <si>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</si>
  <si>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</si>
  <si>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</si>
  <si>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</si>
  <si>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</si>
  <si>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</si>
  <si>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</si>
  <si>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</si>
  <si>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</si>
  <si>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</si>
  <si>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</si>
  <si>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</si>
  <si>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</si>
  <si>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</si>
  <si>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</si>
  <si>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</si>
  <si>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</si>
  <si>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</si>
  <si>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</si>
  <si>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</si>
  <si>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</si>
  <si>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</si>
  <si>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</si>
  <si>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</si>
  <si>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</si>
  <si>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</si>
  <si>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</si>
  <si>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</si>
  <si>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</si>
  <si>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</si>
  <si>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</si>
  <si>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</si>
  <si>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</si>
  <si>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</si>
  <si>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</si>
  <si>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</si>
  <si>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</si>
  <si>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</si>
  <si>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</si>
  <si>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</si>
  <si>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</si>
  <si>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</si>
  <si>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</si>
  <si>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</si>
  <si>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</si>
  <si>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</si>
  <si>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</si>
  <si>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</si>
  <si>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</si>
  <si>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</si>
  <si>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</si>
  <si>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</si>
  <si>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</si>
  <si>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</si>
  <si>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</si>
  <si>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</si>
  <si>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</si>
  <si>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</si>
  <si>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</si>
  <si>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</si>
  <si>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</si>
  <si>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</si>
  <si>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</si>
  <si>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</si>
  <si>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</si>
  <si>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</si>
  <si>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</si>
  <si>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</si>
  <si>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</si>
  <si>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</si>
  <si>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</si>
  <si>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</si>
  <si>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</si>
  <si>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</si>
  <si>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</si>
  <si>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</si>
  <si>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</si>
  <si>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</si>
  <si>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</si>
  <si>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</si>
  <si>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</si>
  <si>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</si>
  <si>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</si>
  <si>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</si>
  <si>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</si>
  <si>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</si>
  <si>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</si>
  <si>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</si>
  <si>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</si>
  <si>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</si>
  <si>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</si>
  <si>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</si>
  <si>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</si>
  <si>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</si>
  <si>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</si>
  <si>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</si>
  <si>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</si>
  <si>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</si>
  <si>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</si>
  <si>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</si>
  <si>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</si>
  <si>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</si>
  <si>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</si>
  <si>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</si>
  <si>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</si>
  <si>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</si>
  <si>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</si>
  <si>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</si>
  <si>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</si>
  <si>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</si>
  <si>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</si>
  <si>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</si>
  <si>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</si>
  <si>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</si>
  <si>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</si>
  <si>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</si>
  <si>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</si>
  <si>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</si>
  <si>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</si>
  <si>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</si>
  <si>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</si>
  <si>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</si>
  <si>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</si>
  <si>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</si>
  <si>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</si>
  <si>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</si>
  <si>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</si>
  <si>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</si>
  <si>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</si>
  <si>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</si>
  <si>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</si>
  <si>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</si>
  <si>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</si>
  <si>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</si>
  <si>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</si>
  <si>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</si>
  <si>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</si>
  <si>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</si>
  <si>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</si>
  <si>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</si>
  <si>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</si>
  <si>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</si>
  <si>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</si>
  <si>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</si>
  <si>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</si>
  <si>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</si>
  <si>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</si>
  <si>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</si>
  <si>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</si>
  <si>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</si>
  <si>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</si>
  <si>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</si>
  <si>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</si>
  <si>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</si>
  <si>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</si>
  <si>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</si>
  <si>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</si>
  <si>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</si>
  <si>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</si>
  <si>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</si>
  <si>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</si>
  <si>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</si>
  <si>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</si>
  <si>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</si>
  <si>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</si>
  <si>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</si>
  <si>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</si>
  <si>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</si>
  <si>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</si>
  <si>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</si>
  <si>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</si>
  <si>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</si>
  <si>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</si>
  <si>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</si>
  <si>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</si>
  <si>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</si>
  <si>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</si>
  <si>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</si>
  <si>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</si>
  <si>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</si>
  <si>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</si>
  <si>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</si>
  <si>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</si>
  <si>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</si>
  <si>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</si>
  <si>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</si>
  <si>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</si>
  <si>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</si>
  <si>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</si>
  <si>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</si>
  <si>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</si>
  <si>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</si>
  <si>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</si>
  <si>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</si>
  <si>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</si>
  <si>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</si>
  <si>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</si>
  <si>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</si>
  <si>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</si>
  <si>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</si>
  <si>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</si>
  <si>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</si>
  <si>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</si>
  <si>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</si>
  <si>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</si>
  <si>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</si>
  <si>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</si>
  <si>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</si>
  <si>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</si>
  <si>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</si>
  <si>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</si>
  <si>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</si>
  <si>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</si>
  <si>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</si>
  <si>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</si>
  <si>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</si>
  <si>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</si>
  <si>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</si>
  <si>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</si>
  <si>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</si>
  <si>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</si>
  <si>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</si>
  <si>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</si>
  <si>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</si>
  <si>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</si>
  <si>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</si>
  <si>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</si>
  <si>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</si>
  <si>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</si>
  <si>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</si>
  <si>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</si>
  <si>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</si>
  <si>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</si>
  <si>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</si>
  <si>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</si>
  <si>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</si>
  <si>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</si>
  <si>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</si>
  <si>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</si>
  <si>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</si>
  <si>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</si>
  <si>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</si>
  <si>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</si>
  <si>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</si>
  <si>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</si>
  <si>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</si>
  <si>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</si>
  <si>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</si>
  <si>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</si>
  <si>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</si>
  <si>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</si>
  <si>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</si>
  <si>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</si>
  <si>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</si>
  <si>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</si>
  <si>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</si>
  <si>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</si>
  <si>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</si>
  <si>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</si>
  <si>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</si>
  <si>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</si>
  <si>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</si>
  <si>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</si>
  <si>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</si>
  <si>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</si>
  <si>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</si>
  <si>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</si>
  <si>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</si>
  <si>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</si>
  <si>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</si>
  <si>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</si>
  <si>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</si>
  <si>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</si>
  <si>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</si>
  <si>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</si>
  <si>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</si>
  <si>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</si>
  <si>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</si>
  <si>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</si>
  <si>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</si>
  <si>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</si>
  <si>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</si>
  <si>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</si>
  <si>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</si>
  <si>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</si>
  <si>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</si>
  <si>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</si>
  <si>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</si>
  <si>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</si>
  <si>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</si>
  <si>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</si>
  <si>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</si>
  <si>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</si>
  <si>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</si>
  <si>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</si>
  <si>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</si>
  <si>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</si>
  <si>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</si>
  <si>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</si>
  <si>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</si>
  <si>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</si>
  <si>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</si>
  <si>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</si>
  <si>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</si>
  <si>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</si>
  <si>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</si>
  <si>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</si>
  <si>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</si>
  <si>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</si>
  <si>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</si>
  <si>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</si>
  <si>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</si>
  <si>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</si>
  <si>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</si>
  <si>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</si>
  <si>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</si>
  <si>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</si>
  <si>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</si>
  <si>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</si>
  <si>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</si>
  <si>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</si>
  <si>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</si>
  <si>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</si>
  <si>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</si>
  <si>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</si>
  <si>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</si>
  <si>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</si>
  <si>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</si>
  <si>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</si>
  <si>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</si>
  <si>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</si>
  <si>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</si>
  <si>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</si>
  <si>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</si>
  <si>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</si>
  <si>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</si>
  <si>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</si>
  <si>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</si>
  <si>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</si>
  <si>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</si>
  <si>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</si>
  <si>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</si>
  <si>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</si>
  <si>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</si>
  <si>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</si>
  <si>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</si>
  <si>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</si>
  <si>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</si>
  <si>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</si>
  <si>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</si>
  <si>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</si>
  <si>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</si>
  <si>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</si>
  <si>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</si>
  <si>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</si>
  <si>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</si>
  <si>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</si>
  <si>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</si>
  <si>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</si>
  <si>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</si>
  <si>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</si>
  <si>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</si>
  <si>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</si>
  <si>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</si>
  <si>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</si>
  <si>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</si>
  <si>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</si>
  <si>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</si>
  <si>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</si>
  <si>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</si>
  <si>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</si>
  <si>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</si>
  <si>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</si>
  <si>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</si>
  <si>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</si>
  <si>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</si>
  <si>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</si>
  <si>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</si>
  <si>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</si>
  <si>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</si>
  <si>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</si>
  <si>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</si>
  <si>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</si>
  <si>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</si>
  <si>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</si>
  <si>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</si>
  <si>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</si>
  <si>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</si>
  <si>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</si>
  <si>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</si>
  <si>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</si>
  <si>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</si>
  <si>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</si>
  <si>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</si>
  <si>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</si>
  <si>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</si>
  <si>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</si>
  <si>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</si>
  <si>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</si>
  <si>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</si>
  <si>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</si>
  <si>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</si>
  <si>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</si>
  <si>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</si>
  <si>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</si>
  <si>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</si>
  <si>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</si>
  <si>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</si>
  <si>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</si>
  <si>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</si>
  <si>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</si>
  <si>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</si>
  <si>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</si>
  <si>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</si>
  <si>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</si>
  <si>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</si>
  <si>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</si>
  <si>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</si>
  <si>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</si>
  <si>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</si>
  <si>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</si>
  <si>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</si>
  <si>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</si>
  <si>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</si>
  <si>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</si>
  <si>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</si>
  <si>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</si>
  <si>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</si>
  <si>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</si>
  <si>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</si>
  <si>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</si>
  <si>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</si>
  <si>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</si>
  <si>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</si>
  <si>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</si>
  <si>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</si>
  <si>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</si>
  <si>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</si>
  <si>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</si>
  <si>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</si>
  <si>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</si>
  <si>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</si>
  <si>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</si>
  <si>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</si>
  <si>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</si>
  <si>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</si>
  <si>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</si>
  <si>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</si>
  <si>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</si>
  <si>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</si>
  <si>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</si>
  <si>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</si>
  <si>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</si>
  <si>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</si>
  <si>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</si>
  <si>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</si>
  <si>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</si>
  <si>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</si>
  <si>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</si>
  <si>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</si>
  <si>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</si>
  <si>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</si>
  <si>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</si>
  <si>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</si>
  <si>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</si>
  <si>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</si>
  <si>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</si>
  <si>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</si>
  <si>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</si>
  <si>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</si>
  <si>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</si>
  <si>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</si>
  <si>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</si>
  <si>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</si>
  <si>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</si>
  <si>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</si>
  <si>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</si>
  <si>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</si>
  <si>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</si>
  <si>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</si>
  <si>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</si>
  <si>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</si>
  <si>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</si>
  <si>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</si>
  <si>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</si>
  <si>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</si>
  <si>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</si>
  <si>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</si>
  <si>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</si>
  <si>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</si>
  <si>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</si>
  <si>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</si>
  <si>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</si>
  <si>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</si>
  <si>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</si>
  <si>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</si>
  <si>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</si>
  <si>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</si>
  <si>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</si>
  <si>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</si>
  <si>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</si>
  <si>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</si>
  <si>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</si>
  <si>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</si>
  <si>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</si>
  <si>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</si>
  <si>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</si>
  <si>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</si>
  <si>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</si>
  <si>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</si>
  <si>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</si>
  <si>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</si>
  <si>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</si>
  <si>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</si>
  <si>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</si>
  <si>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</si>
  <si>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</si>
  <si>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</si>
  <si>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</si>
  <si>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</si>
  <si>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</si>
  <si>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</si>
  <si>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</si>
  <si>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</si>
  <si>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</si>
  <si>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</si>
  <si>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</si>
  <si>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</si>
  <si>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</si>
  <si>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</si>
  <si>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</si>
  <si>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</si>
  <si>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</si>
  <si>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</si>
  <si>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</si>
  <si>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</si>
  <si>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</si>
  <si>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</si>
  <si>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</si>
  <si>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</si>
  <si>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</si>
  <si>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</si>
  <si>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</si>
  <si>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</si>
  <si>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</si>
  <si>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</si>
  <si>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</si>
  <si>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</si>
  <si>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</si>
  <si>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</si>
  <si>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</si>
  <si>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</si>
  <si>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</si>
  <si>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</si>
  <si>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</si>
  <si>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</si>
  <si>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</si>
  <si>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</si>
  <si>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</si>
  <si>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</si>
  <si>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</si>
  <si>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</si>
  <si>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</si>
  <si>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</si>
  <si>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</si>
  <si>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</si>
  <si>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</si>
  <si>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</si>
  <si>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</si>
  <si>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</si>
  <si>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</si>
  <si>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</si>
  <si>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</si>
  <si>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</si>
  <si>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</si>
  <si>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</si>
  <si>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</si>
  <si>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</si>
  <si>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</si>
  <si>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</si>
  <si>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</si>
  <si>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</si>
  <si>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</si>
  <si>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</si>
  <si>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</si>
  <si>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</si>
  <si>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</si>
  <si>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</si>
  <si>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</si>
  <si>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</si>
  <si>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</si>
  <si>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</si>
  <si>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</si>
  <si>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</si>
  <si>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</si>
  <si>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</si>
  <si>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</si>
  <si>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</si>
  <si>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</si>
  <si>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</si>
  <si>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</si>
  <si>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</si>
  <si>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</si>
  <si>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</si>
  <si>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</si>
  <si>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</si>
  <si>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</si>
  <si>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</si>
  <si>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</si>
  <si>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</si>
  <si>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</si>
  <si>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</si>
  <si>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</si>
  <si>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</si>
  <si>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</si>
  <si>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</si>
  <si>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</si>
  <si>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</si>
  <si>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</si>
  <si>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</si>
  <si>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</si>
  <si>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</si>
  <si>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</si>
  <si>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</si>
  <si>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</si>
  <si>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</si>
  <si>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</si>
  <si>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</si>
  <si>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</si>
  <si>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</si>
  <si>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</si>
  <si>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</si>
  <si>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</si>
  <si>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</si>
  <si>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</si>
  <si>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</si>
  <si>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</si>
  <si>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</si>
  <si>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</si>
  <si>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</si>
  <si>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</si>
  <si>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</si>
  <si>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</si>
  <si>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</si>
  <si>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</si>
  <si>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</si>
  <si>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</si>
  <si>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</si>
  <si>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</si>
  <si>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</si>
  <si>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</si>
  <si>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</si>
  <si>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</si>
  <si>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</si>
  <si>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</si>
  <si>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</si>
  <si>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</si>
  <si>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</si>
  <si>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</si>
  <si>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</si>
  <si>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</si>
  <si>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</si>
  <si>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</si>
  <si>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</si>
  <si>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</si>
  <si>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</si>
  <si>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</si>
  <si>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</si>
  <si>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</si>
  <si>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</si>
  <si>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</si>
  <si>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</si>
  <si>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</si>
  <si>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</si>
  <si>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</si>
  <si>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</si>
  <si>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</si>
  <si>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</si>
  <si>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</si>
  <si>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</si>
  <si>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</si>
  <si>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</si>
  <si>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</si>
  <si>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</si>
  <si>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</si>
  <si>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</si>
  <si>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</si>
  <si>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</si>
  <si>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</si>
  <si>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</si>
  <si>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</si>
  <si>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</si>
  <si>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</si>
  <si>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</si>
  <si>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</si>
  <si>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</si>
  <si>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</si>
  <si>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</si>
  <si>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</si>
  <si>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</si>
  <si>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</si>
  <si>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</si>
  <si>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</si>
  <si>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</si>
  <si>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</si>
  <si>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</si>
  <si>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</si>
  <si>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</si>
  <si>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</si>
  <si>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</si>
  <si>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</si>
  <si>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</si>
  <si>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</si>
  <si>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</si>
  <si>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</si>
  <si>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</si>
  <si>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</si>
  <si>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</si>
  <si>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</si>
  <si>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</si>
  <si>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</si>
  <si>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</si>
  <si>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</si>
  <si>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</si>
  <si>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</si>
  <si>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</si>
  <si>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</si>
  <si>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</si>
  <si>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</si>
  <si>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</si>
  <si>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</si>
  <si>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</si>
  <si>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</si>
  <si>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</si>
  <si>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</si>
  <si>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</si>
  <si>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</si>
  <si>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</si>
  <si>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</si>
  <si>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</si>
  <si>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</si>
  <si>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</si>
  <si>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</si>
  <si>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</si>
  <si>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</si>
  <si>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</si>
  <si>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</si>
  <si>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</si>
  <si>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</si>
  <si>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</si>
  <si>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</si>
  <si>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</si>
  <si>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</si>
  <si>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</si>
  <si>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</si>
  <si>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</si>
  <si>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</si>
  <si>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</si>
  <si>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</si>
  <si>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</si>
  <si>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</si>
  <si>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</si>
  <si>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</si>
  <si>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</si>
  <si>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</si>
  <si>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</si>
  <si>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</si>
  <si>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</si>
  <si>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</si>
  <si>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</si>
  <si>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</si>
  <si>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</si>
  <si>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</si>
  <si>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</si>
  <si>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</si>
  <si>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</si>
  <si>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</si>
  <si>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</si>
  <si>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</si>
  <si>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</si>
  <si>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</si>
  <si>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</si>
  <si>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</si>
  <si>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</si>
  <si>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</si>
  <si>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</si>
  <si>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</si>
  <si>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</si>
  <si>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</si>
  <si>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</si>
  <si>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</si>
  <si>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</si>
  <si>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</si>
  <si>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</si>
  <si>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</si>
  <si>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</si>
  <si>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</si>
  <si>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</si>
  <si>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</si>
  <si>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</si>
  <si>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</si>
  <si>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</si>
  <si>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</si>
  <si>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</si>
  <si>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</si>
  <si>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</si>
  <si>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</si>
  <si>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</si>
  <si>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</si>
  <si>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</si>
  <si>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</si>
  <si>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</si>
  <si>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</si>
  <si>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</si>
  <si>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</si>
  <si>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</si>
  <si>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</si>
  <si>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</si>
  <si>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</si>
  <si>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</si>
  <si>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</si>
  <si>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</si>
  <si>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</si>
  <si>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</si>
  <si>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</si>
  <si>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</si>
  <si>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</si>
  <si>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</si>
  <si>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</si>
  <si>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</si>
  <si>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</si>
  <si>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</si>
  <si>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</si>
  <si>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</si>
  <si>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</si>
  <si>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</si>
  <si>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</si>
  <si>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</si>
  <si>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</si>
  <si>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</si>
  <si>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</si>
  <si>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</si>
  <si>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</si>
  <si>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</si>
  <si>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</si>
  <si>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</si>
  <si>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</si>
  <si>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</si>
  <si>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</si>
  <si>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</si>
  <si>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</si>
  <si>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</si>
  <si>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</si>
  <si>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</si>
  <si>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</si>
  <si>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</si>
  <si>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</si>
  <si>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</si>
  <si>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</si>
  <si>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</si>
  <si>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</si>
  <si>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</si>
  <si>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</si>
  <si>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</si>
  <si>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</si>
  <si>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</si>
  <si>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</si>
  <si>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</si>
  <si>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</si>
  <si>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</si>
  <si>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</si>
  <si>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</si>
  <si>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</si>
  <si>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</si>
  <si>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</si>
  <si>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</si>
  <si>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</si>
  <si>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</si>
  <si>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</si>
  <si>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</si>
  <si>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</si>
  <si>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</si>
  <si>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</si>
  <si>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</si>
  <si>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</si>
  <si>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</si>
  <si>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</si>
  <si>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</si>
  <si>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</si>
  <si>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</si>
  <si>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</si>
  <si>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</si>
  <si>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</si>
  <si>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</si>
  <si>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</si>
  <si>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</si>
  <si>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</si>
  <si>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</si>
  <si>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</si>
  <si>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</si>
  <si>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</si>
  <si>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</si>
  <si>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</si>
  <si>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</si>
  <si>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</si>
  <si>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</si>
  <si>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</si>
  <si>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</si>
  <si>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</si>
  <si>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</si>
  <si>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</si>
  <si>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</si>
  <si>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</si>
  <si>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</si>
  <si>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</si>
  <si>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</si>
  <si>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</si>
  <si>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</si>
  <si>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</si>
  <si>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</si>
  <si>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</si>
  <si>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</si>
  <si>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</si>
  <si>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</si>
  <si>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</si>
  <si>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</si>
  <si>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</si>
  <si>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</si>
  <si>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</si>
  <si>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</si>
  <si>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</si>
  <si>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</si>
  <si>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</si>
  <si>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</si>
  <si>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</si>
  <si>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</si>
  <si>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</si>
  <si>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</si>
  <si>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</si>
  <si>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</si>
  <si>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</si>
  <si>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</si>
  <si>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</si>
  <si>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</si>
  <si>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</si>
  <si>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</si>
  <si>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</si>
  <si>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</si>
  <si>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</si>
  <si>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</si>
  <si>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</si>
  <si>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</si>
  <si>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</si>
  <si>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</si>
  <si>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</si>
  <si>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</si>
  <si>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</si>
  <si>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</si>
  <si>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</si>
  <si>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</si>
  <si>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</si>
  <si>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</si>
  <si>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</si>
  <si>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</si>
  <si>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</si>
  <si>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</si>
  <si>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</si>
  <si>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</si>
  <si>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</si>
  <si>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</si>
  <si>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</si>
  <si>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</si>
  <si>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</si>
  <si>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</si>
  <si>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</si>
  <si>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</si>
  <si>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</si>
  <si>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</si>
  <si>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</si>
  <si>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</si>
  <si>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</si>
  <si>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</si>
  <si>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</si>
  <si>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</si>
  <si>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</si>
  <si>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</si>
  <si>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</si>
  <si>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</si>
  <si>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</si>
  <si>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</si>
  <si>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</si>
  <si>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</si>
  <si>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</si>
  <si>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</si>
  <si>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</si>
  <si>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</si>
  <si>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</si>
  <si>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</si>
  <si>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</si>
  <si>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</si>
  <si>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</si>
  <si>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</si>
  <si>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</si>
  <si>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</si>
  <si>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</si>
  <si>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</si>
  <si>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</si>
  <si>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</si>
  <si>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</si>
  <si>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</si>
  <si>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</si>
  <si>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</si>
  <si>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</si>
  <si>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</si>
  <si>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</si>
  <si>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</si>
  <si>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</si>
  <si>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</si>
  <si>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</si>
  <si>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</si>
  <si>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</si>
  <si>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</si>
  <si>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</si>
  <si>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</si>
  <si>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</si>
  <si>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</si>
  <si>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</si>
  <si>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</si>
  <si>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</si>
  <si>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</si>
  <si>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</si>
  <si>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</si>
  <si>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</si>
  <si>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</si>
  <si>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</si>
  <si>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</si>
  <si>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</si>
  <si>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</si>
  <si>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</si>
  <si>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</si>
  <si>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</si>
  <si>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</si>
  <si>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</si>
  <si>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</si>
  <si>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</si>
  <si>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</si>
  <si>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</si>
  <si>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</si>
  <si>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</si>
  <si>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</si>
  <si>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</si>
  <si>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</si>
  <si>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</si>
  <si>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</si>
  <si>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</si>
  <si>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</si>
  <si>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</si>
  <si>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</si>
  <si>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</si>
  <si>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</si>
  <si>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</si>
  <si>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</si>
  <si>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</si>
  <si>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</si>
  <si>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</si>
  <si>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</si>
  <si>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</si>
  <si>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</si>
  <si>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</si>
  <si>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</si>
  <si>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</si>
  <si>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</si>
  <si>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</si>
  <si>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</si>
  <si>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</si>
  <si>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</si>
  <si>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</si>
  <si>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</si>
  <si>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</si>
  <si>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</si>
  <si>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</si>
  <si>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</si>
  <si>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</si>
  <si>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</si>
  <si>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</si>
  <si>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</si>
  <si>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</si>
  <si>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</si>
  <si>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</si>
  <si>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</si>
  <si>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</si>
  <si>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</si>
  <si>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</si>
  <si>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</si>
  <si>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</si>
  <si>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</si>
  <si>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</si>
  <si>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</si>
  <si>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</si>
  <si>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</si>
  <si>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</si>
  <si>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</si>
  <si>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</si>
  <si>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</si>
  <si>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</si>
  <si>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</si>
  <si>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</si>
  <si>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</si>
  <si>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</si>
  <si>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</si>
  <si>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</si>
  <si>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</si>
  <si>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</si>
  <si>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</si>
  <si>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</si>
  <si>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</si>
  <si>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</si>
  <si>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</si>
  <si>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</si>
  <si>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</si>
  <si>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</si>
  <si>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</si>
  <si>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</si>
  <si>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</si>
  <si>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</si>
  <si>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</si>
  <si>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</si>
  <si>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</si>
  <si>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</si>
  <si>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</si>
  <si>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</si>
  <si>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</si>
  <si>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</si>
  <si>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</si>
  <si>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</si>
  <si>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</si>
  <si>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</si>
  <si>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</si>
  <si>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</si>
  <si>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</si>
  <si>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</si>
  <si>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</si>
  <si>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</si>
  <si>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</si>
  <si>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</si>
  <si>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</si>
  <si>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</si>
  <si>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</si>
  <si>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</si>
  <si>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</si>
  <si>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</si>
  <si>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</si>
  <si>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</si>
  <si>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</si>
  <si>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</si>
  <si>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</si>
  <si>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</si>
  <si>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</si>
  <si>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</si>
  <si>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</si>
  <si>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</si>
  <si>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</si>
  <si>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</si>
  <si>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</si>
  <si>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</si>
  <si>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</si>
  <si>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</si>
  <si>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</si>
  <si>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</si>
  <si>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</si>
  <si>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</si>
  <si>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</si>
  <si>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</si>
  <si>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</si>
  <si>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</si>
  <si>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</si>
  <si>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</si>
  <si>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</si>
  <si>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</si>
  <si>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</si>
  <si>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</si>
  <si>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</si>
  <si>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</si>
  <si>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</si>
  <si>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</si>
  <si>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</si>
  <si>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</si>
  <si>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</si>
  <si>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</si>
  <si>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</si>
  <si>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</si>
  <si>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</si>
  <si>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</si>
  <si>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</si>
  <si>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</si>
  <si>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</si>
  <si>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</si>
  <si>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</si>
  <si>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</si>
  <si>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</si>
  <si>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</si>
  <si>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</si>
  <si>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</si>
  <si>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</si>
  <si>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</si>
  <si>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</si>
  <si>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</si>
  <si>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</si>
  <si>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</si>
  <si>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</si>
  <si>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</si>
  <si>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</si>
  <si>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</si>
  <si>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</si>
  <si>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</si>
  <si>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</si>
  <si>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</si>
  <si>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</si>
  <si>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</si>
  <si>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</si>
  <si>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</si>
  <si>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</si>
  <si>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</si>
  <si>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</si>
  <si>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</si>
  <si>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</si>
  <si>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</si>
  <si>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</si>
  <si>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</si>
  <si>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</si>
  <si>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</si>
  <si>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</si>
  <si>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</si>
  <si>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</si>
  <si>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</si>
  <si>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</si>
  <si>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</si>
  <si>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</si>
  <si>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</si>
  <si>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</si>
  <si>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</si>
  <si>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</si>
  <si>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</si>
  <si>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</si>
  <si>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</si>
  <si>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</si>
  <si>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</si>
  <si>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</si>
  <si>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</si>
  <si>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</si>
  <si>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</si>
  <si>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</si>
  <si>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</si>
  <si>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</si>
  <si>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</si>
  <si>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</si>
  <si>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</si>
  <si>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</si>
  <si>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</si>
  <si>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</si>
  <si>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</si>
  <si>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</si>
  <si>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</si>
  <si>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</si>
  <si>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</si>
  <si>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</si>
  <si>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</si>
  <si>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</si>
  <si>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</si>
  <si>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</si>
  <si>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</si>
  <si>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</si>
  <si>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</si>
  <si>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</si>
  <si>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</si>
  <si>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</si>
  <si>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</si>
  <si>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</si>
  <si>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</si>
  <si>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</si>
  <si>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</si>
  <si>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</si>
  <si>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</si>
  <si>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</si>
  <si>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</si>
  <si>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</si>
  <si>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</si>
  <si>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</si>
  <si>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</si>
  <si>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</si>
  <si>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</si>
  <si>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</si>
  <si>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</si>
  <si>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</si>
  <si>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</si>
  <si>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</si>
  <si>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</si>
  <si>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</si>
  <si>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</si>
  <si>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</si>
  <si>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</si>
  <si>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</si>
  <si>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</si>
  <si>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</si>
  <si>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</si>
  <si>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</si>
  <si>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</si>
  <si>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</si>
  <si>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</si>
  <si>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</si>
  <si>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</si>
  <si>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</si>
  <si>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</si>
  <si>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</si>
  <si>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</si>
  <si>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</si>
  <si>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</si>
  <si>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</si>
  <si>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</si>
  <si>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</si>
  <si>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</si>
  <si>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</si>
  <si>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</si>
  <si>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</si>
  <si>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</si>
  <si>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</si>
  <si>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</si>
  <si>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</si>
  <si>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</si>
  <si>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</si>
  <si>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</si>
  <si>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</si>
  <si>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</si>
  <si>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</si>
  <si>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</si>
  <si>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</si>
  <si>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</si>
  <si>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</si>
  <si>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</si>
  <si>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</si>
  <si>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</si>
  <si>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</si>
  <si>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</si>
  <si>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</si>
  <si>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</si>
  <si>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</si>
  <si>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</si>
  <si>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</si>
  <si>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</si>
  <si>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</si>
  <si>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</si>
  <si>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</si>
  <si>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</si>
  <si>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</si>
  <si>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</si>
  <si>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</si>
  <si>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</si>
  <si>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</si>
  <si>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</si>
  <si>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</si>
  <si>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</si>
  <si>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</si>
  <si>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</si>
  <si>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</si>
  <si>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</si>
  <si>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</si>
  <si>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</si>
  <si>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</si>
  <si>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</si>
  <si>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</si>
  <si>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</si>
  <si>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</si>
  <si>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</si>
  <si>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</si>
  <si>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</si>
  <si>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</si>
  <si>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</si>
  <si>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</si>
  <si>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</si>
  <si>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</si>
  <si>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</si>
  <si>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</si>
  <si>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</si>
  <si>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</si>
  <si>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</si>
  <si>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</si>
  <si>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</si>
  <si>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</si>
  <si>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</si>
  <si>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</si>
  <si>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</si>
  <si>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</si>
  <si>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</si>
  <si>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</si>
  <si>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</si>
  <si>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</si>
  <si>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</si>
  <si>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</si>
  <si>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</si>
  <si>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</si>
  <si>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</si>
  <si>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</si>
  <si>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</si>
  <si>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</si>
  <si>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</si>
  <si>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</si>
  <si>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</si>
  <si>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</si>
  <si>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</si>
  <si>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</si>
  <si>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</si>
  <si>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</si>
  <si>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</si>
  <si>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</si>
  <si>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</si>
  <si>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</si>
  <si>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</si>
  <si>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</si>
  <si>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</si>
  <si>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</si>
  <si>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</si>
  <si>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</si>
  <si>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</si>
  <si>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</si>
  <si>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</si>
  <si>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</si>
  <si>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</si>
  <si>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</si>
  <si>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</si>
  <si>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</si>
  <si>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</si>
  <si>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</si>
  <si>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</si>
  <si>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</si>
  <si>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</si>
  <si>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</si>
  <si>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</si>
  <si>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</si>
  <si>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</si>
  <si>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</si>
  <si>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</si>
  <si>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</si>
  <si>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</si>
  <si>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</si>
  <si>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</si>
  <si>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</si>
  <si>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</si>
  <si>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</si>
  <si>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</si>
  <si>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</si>
  <si>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</si>
  <si>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</si>
  <si>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</si>
  <si>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</si>
  <si>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</si>
  <si>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</si>
  <si>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</si>
  <si>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</si>
  <si>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</si>
  <si>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</si>
  <si>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</si>
  <si>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</si>
  <si>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</si>
  <si>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</si>
  <si>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</si>
  <si>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</si>
  <si>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</si>
  <si>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</si>
  <si>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</si>
  <si>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</si>
  <si>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</si>
  <si>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</si>
  <si>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</si>
  <si>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</si>
  <si>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</si>
  <si>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</si>
  <si>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</si>
  <si>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</si>
  <si>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</si>
  <si>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</si>
  <si>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</si>
  <si>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</si>
  <si>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</si>
  <si>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</si>
  <si>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</si>
  <si>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</si>
  <si>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</si>
  <si>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</si>
  <si>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</si>
  <si>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</si>
  <si>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</si>
  <si>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</si>
  <si>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</si>
  <si>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</si>
  <si>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</si>
  <si>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</si>
  <si>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</si>
  <si>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</si>
  <si>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</si>
  <si>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</si>
  <si>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</si>
  <si>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</si>
  <si>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</si>
  <si>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</si>
  <si>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</si>
  <si>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</si>
  <si>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</si>
  <si>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</si>
  <si>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</si>
  <si>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</si>
  <si>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</si>
  <si>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</si>
  <si>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</si>
  <si>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</si>
  <si>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</si>
  <si>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</si>
  <si>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</si>
  <si>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</si>
  <si>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</si>
  <si>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</si>
  <si>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</si>
  <si>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</si>
  <si>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</si>
  <si>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</si>
  <si>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</si>
  <si>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</si>
  <si>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</si>
  <si>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</si>
  <si>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</si>
  <si>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</si>
  <si>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</si>
  <si>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</si>
  <si>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</si>
  <si>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</si>
  <si>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</si>
  <si>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</si>
  <si>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</si>
  <si>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</si>
  <si>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</si>
  <si>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</si>
  <si>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</si>
  <si>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</si>
  <si>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</si>
  <si>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</si>
  <si>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</si>
  <si>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</si>
  <si>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</si>
  <si>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</si>
  <si>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</si>
  <si>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</si>
  <si>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</si>
  <si>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</si>
  <si>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</si>
  <si>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</si>
  <si>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</si>
  <si>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</si>
  <si>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</si>
  <si>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</si>
  <si>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</si>
  <si>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</si>
  <si>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</si>
  <si>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</si>
  <si>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</si>
  <si>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</si>
  <si>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</si>
  <si>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</si>
  <si>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</si>
  <si>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</si>
  <si>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</si>
  <si>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</si>
  <si>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</si>
  <si>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</si>
  <si>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</si>
  <si>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</si>
  <si>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</si>
  <si>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</si>
  <si>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</si>
  <si>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</si>
  <si>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</si>
  <si>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</si>
  <si>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</si>
  <si>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</si>
  <si>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</si>
  <si>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</si>
  <si>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</si>
  <si>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</si>
  <si>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</si>
  <si>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</si>
  <si>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</si>
  <si>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</si>
  <si>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</si>
  <si>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</si>
  <si>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</si>
  <si>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</si>
  <si>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</si>
  <si>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</si>
  <si>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</si>
  <si>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</si>
  <si>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</si>
  <si>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</si>
  <si>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</si>
  <si>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</si>
  <si>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</si>
  <si>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</si>
  <si>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</si>
  <si>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</si>
  <si>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</si>
  <si>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</si>
  <si>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</si>
  <si>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</si>
  <si>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</si>
  <si>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</si>
  <si>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</si>
  <si>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</si>
  <si>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</si>
  <si>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</si>
  <si>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</si>
  <si>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</si>
  <si>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</si>
  <si>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</si>
  <si>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</si>
  <si>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</si>
  <si>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</si>
  <si>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</si>
  <si>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</si>
  <si>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</si>
  <si>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</si>
  <si>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</si>
  <si>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</si>
  <si>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</si>
  <si>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</si>
  <si>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</si>
  <si>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</si>
  <si>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</si>
  <si>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</si>
  <si>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</si>
  <si>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</si>
  <si>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</si>
  <si>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</si>
  <si>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</si>
  <si>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</si>
  <si>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</si>
  <si>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</si>
  <si>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</si>
  <si>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</si>
  <si>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</si>
  <si>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</si>
  <si>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</si>
  <si>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</si>
  <si>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</si>
  <si>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</si>
  <si>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</si>
  <si>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</si>
  <si>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</si>
  <si>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</si>
  <si>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</si>
  <si>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</si>
  <si>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</si>
  <si>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</si>
  <si>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</si>
  <si>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</si>
  <si>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</si>
  <si>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</si>
  <si>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</si>
  <si>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</si>
  <si>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</si>
  <si>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</si>
  <si>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</si>
  <si>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</si>
  <si>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</si>
  <si>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</si>
  <si>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</si>
  <si>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</si>
  <si>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</si>
  <si>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</si>
  <si>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</si>
  <si>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</si>
  <si>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</si>
  <si>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</si>
  <si>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</si>
  <si>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</si>
  <si>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</si>
  <si>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</si>
  <si>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</si>
  <si>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</si>
  <si>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</si>
  <si>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</si>
  <si>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</si>
  <si>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</si>
  <si>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</si>
  <si>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</si>
  <si>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</si>
  <si>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</si>
  <si>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</si>
  <si>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</si>
  <si>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</si>
  <si>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</si>
  <si>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</si>
  <si>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</si>
  <si>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</si>
  <si>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</si>
  <si>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</si>
  <si>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</si>
  <si>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</si>
  <si>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</si>
  <si>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</si>
  <si>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</si>
  <si>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</si>
  <si>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</si>
  <si>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</si>
  <si>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</si>
  <si>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</si>
  <si>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</si>
  <si>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</si>
  <si>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</si>
  <si>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</si>
  <si>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</si>
  <si>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</si>
  <si>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</si>
  <si>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</si>
  <si>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</si>
  <si>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</si>
  <si>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</si>
  <si>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</si>
  <si>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</si>
  <si>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</si>
  <si>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</si>
  <si>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</si>
  <si>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</si>
  <si>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</si>
  <si>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</si>
  <si>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</si>
  <si>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</si>
  <si>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</si>
  <si>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</si>
  <si>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</si>
  <si>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</si>
  <si>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</si>
  <si>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</si>
  <si>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</si>
  <si>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</si>
  <si>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</si>
  <si>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</si>
  <si>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</si>
  <si>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</si>
  <si>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</si>
  <si>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</si>
  <si>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</si>
  <si>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</si>
  <si>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</si>
  <si>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</si>
  <si>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</si>
  <si>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</si>
  <si>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</si>
  <si>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</si>
  <si>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</si>
  <si>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</si>
  <si>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</si>
  <si>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</si>
  <si>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</si>
  <si>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</si>
  <si>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</si>
  <si>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</si>
  <si>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</si>
  <si>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</si>
  <si>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</si>
  <si>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</si>
  <si>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</si>
  <si>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</si>
  <si>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</si>
  <si>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</si>
  <si>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</si>
  <si>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</si>
  <si>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</si>
  <si>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</si>
  <si>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</si>
  <si>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</si>
  <si>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</si>
  <si>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</si>
  <si>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</si>
  <si>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</si>
  <si>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</si>
  <si>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</si>
  <si>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</si>
  <si>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</si>
  <si>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</si>
  <si>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</si>
  <si>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</si>
  <si>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</si>
  <si>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</si>
  <si>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</si>
  <si>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</si>
  <si>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</si>
  <si>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</si>
  <si>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</si>
  <si>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</si>
  <si>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</si>
  <si>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</si>
  <si>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</si>
  <si>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</si>
  <si>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</si>
  <si>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</si>
  <si>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</si>
  <si>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</si>
  <si>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</si>
  <si>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</si>
  <si>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</si>
  <si>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</si>
  <si>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</si>
  <si>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</si>
  <si>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</si>
  <si>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</si>
  <si>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</si>
  <si>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</si>
  <si>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</si>
  <si>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</si>
  <si>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</si>
  <si>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</si>
  <si>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</si>
  <si>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</si>
  <si>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</si>
  <si>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</si>
  <si>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</si>
  <si>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</si>
  <si>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</si>
  <si>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</si>
  <si>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</si>
  <si>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</si>
  <si>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</si>
  <si>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</si>
  <si>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</si>
  <si>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</si>
  <si>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</si>
  <si>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</si>
  <si>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</si>
  <si>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</si>
  <si>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</si>
  <si>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</si>
  <si>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</si>
  <si>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</si>
  <si>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</si>
  <si>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</si>
  <si>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</si>
  <si>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</si>
  <si>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</si>
  <si>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</si>
  <si>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</si>
  <si>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</si>
  <si>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</si>
  <si>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</si>
  <si>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</si>
  <si>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</si>
  <si>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</si>
  <si>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</si>
  <si>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</si>
  <si>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</si>
  <si>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</si>
  <si>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</si>
  <si>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</si>
  <si>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</si>
  <si>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</si>
  <si>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</si>
  <si>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</si>
  <si>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</si>
  <si>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</si>
  <si>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</si>
  <si>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</si>
  <si>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</si>
  <si>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</si>
  <si>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</si>
  <si>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</si>
  <si>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</si>
  <si>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</si>
  <si>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</si>
  <si>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</si>
  <si>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</si>
  <si>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</si>
  <si>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</si>
  <si>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</si>
  <si>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</si>
  <si>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</si>
  <si>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</si>
  <si>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</si>
  <si>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</si>
  <si>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</si>
  <si>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</si>
  <si>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</si>
  <si>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</si>
  <si>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</si>
  <si>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</si>
  <si>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</si>
  <si>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</si>
  <si>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</si>
  <si>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</si>
  <si>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</si>
  <si>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</si>
  <si>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</si>
  <si>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</si>
  <si>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</si>
  <si>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</si>
  <si>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</si>
  <si>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</si>
  <si>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</si>
  <si>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</si>
  <si>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</si>
  <si>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</si>
  <si>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</si>
  <si>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</si>
  <si>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</si>
  <si>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</si>
  <si>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</si>
  <si>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</si>
  <si>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</si>
  <si>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</si>
  <si>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</si>
  <si>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</si>
  <si>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</si>
  <si>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</si>
  <si>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</si>
  <si>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</si>
  <si>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</si>
  <si>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</si>
  <si>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</si>
  <si>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</si>
  <si>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</si>
  <si>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</si>
  <si>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</si>
  <si>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</si>
  <si>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</si>
  <si>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</si>
  <si>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</si>
  <si>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</si>
  <si>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</si>
  <si>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</si>
  <si>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</si>
  <si>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</si>
  <si>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</si>
  <si>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</si>
  <si>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</si>
  <si>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</si>
  <si>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</si>
  <si>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</si>
  <si>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</si>
  <si>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</si>
  <si>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</si>
  <si>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</si>
  <si>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</si>
  <si>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</si>
  <si>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</si>
  <si>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</si>
  <si>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</si>
  <si>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</si>
  <si>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</si>
  <si>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</si>
  <si>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</si>
  <si>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</si>
  <si>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</si>
  <si>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</si>
  <si>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</si>
  <si>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</si>
  <si>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</si>
  <si>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</si>
  <si>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</si>
  <si>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</si>
  <si>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</si>
  <si>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</si>
  <si>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</si>
  <si>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</si>
  <si>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</si>
  <si>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</si>
  <si>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</si>
  <si>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</si>
  <si>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</si>
  <si>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</si>
  <si>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</si>
  <si>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</si>
  <si>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</si>
  <si>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</si>
  <si>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</si>
  <si>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</si>
  <si>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</si>
  <si>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</si>
  <si>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</si>
  <si>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</si>
  <si>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</si>
  <si>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</si>
  <si>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</si>
  <si>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</si>
  <si>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</si>
  <si>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</si>
  <si>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</si>
  <si>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</si>
  <si>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</si>
  <si>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</si>
  <si>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</si>
  <si>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</si>
  <si>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</si>
  <si>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</si>
  <si>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</si>
  <si>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</si>
  <si>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</si>
  <si>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</si>
  <si>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</si>
  <si>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</si>
  <si>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</si>
  <si>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</si>
  <si>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</si>
  <si>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</si>
  <si>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</si>
  <si>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</si>
  <si>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</si>
  <si>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</si>
  <si>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</si>
  <si>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</si>
  <si>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</si>
  <si>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</si>
  <si>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</si>
  <si>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</si>
  <si>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</si>
  <si>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</si>
  <si>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</si>
  <si>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</si>
  <si>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</si>
  <si>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</si>
  <si>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</si>
  <si>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</si>
  <si>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</si>
  <si>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</si>
  <si>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</si>
  <si>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</si>
  <si>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</si>
  <si>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</si>
  <si>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</si>
  <si>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</si>
  <si>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</si>
  <si>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</si>
  <si>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</si>
  <si>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</si>
  <si>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</si>
  <si>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</si>
  <si>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</si>
  <si>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</si>
  <si>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</si>
  <si>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</si>
  <si>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</si>
  <si>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</si>
  <si>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</si>
  <si>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</si>
  <si>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</si>
  <si>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</si>
  <si>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</si>
  <si>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</si>
  <si>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</si>
  <si>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</si>
  <si>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</si>
  <si>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</si>
  <si>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</si>
  <si>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</si>
  <si>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</si>
  <si>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</si>
  <si>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</si>
  <si>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</si>
  <si>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</si>
  <si>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</si>
  <si>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</si>
  <si>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</si>
  <si>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</si>
  <si>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</si>
  <si>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</si>
  <si>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</si>
  <si>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</si>
  <si>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</si>
  <si>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</si>
  <si>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</si>
  <si>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</si>
  <si>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</si>
  <si>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</si>
  <si>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</si>
  <si>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</si>
  <si>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</si>
  <si>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</si>
  <si>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</si>
  <si>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</si>
  <si>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</si>
  <si>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</si>
  <si>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</si>
  <si>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</si>
  <si>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</si>
  <si>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</si>
  <si>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</si>
  <si>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</si>
  <si>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</si>
  <si>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</si>
  <si>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</si>
  <si>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</si>
  <si>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</si>
  <si>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</si>
  <si>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</si>
  <si>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</si>
  <si>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</si>
  <si>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</si>
  <si>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</si>
  <si>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</si>
  <si>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</si>
  <si>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</si>
  <si>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</si>
  <si>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</si>
  <si>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</si>
  <si>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</si>
  <si>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</si>
  <si>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</si>
  <si>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</si>
  <si>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</si>
  <si>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</si>
  <si>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</si>
  <si>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</si>
  <si>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</si>
  <si>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</si>
  <si>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</si>
  <si>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</si>
  <si>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</si>
  <si>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</si>
  <si>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</si>
  <si>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</si>
  <si>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</si>
  <si>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</si>
  <si>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</si>
  <si>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</si>
  <si>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</si>
  <si>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</si>
  <si>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</si>
  <si>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</si>
  <si>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</si>
  <si>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</si>
  <si>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</si>
  <si>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</si>
  <si>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</si>
  <si>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</si>
  <si>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</si>
  <si>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</si>
  <si>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</si>
  <si>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</si>
  <si>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</si>
  <si>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</si>
  <si>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</si>
  <si>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</si>
  <si>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</si>
  <si>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</si>
  <si>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</si>
  <si>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</si>
  <si>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</si>
  <si>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</si>
  <si>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</si>
  <si>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</si>
  <si>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</si>
  <si>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</si>
  <si>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</si>
  <si>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</si>
  <si>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</si>
  <si>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</si>
  <si>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</si>
  <si>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</si>
  <si>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</si>
  <si>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</si>
  <si>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</si>
  <si>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</si>
  <si>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</si>
  <si>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</si>
  <si>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</si>
  <si>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</si>
  <si>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</si>
  <si>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</si>
  <si>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</si>
  <si>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</si>
  <si>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</si>
  <si>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</si>
  <si>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</si>
  <si>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</si>
  <si>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</si>
  <si>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</si>
  <si>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</si>
  <si>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</si>
  <si>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</si>
  <si>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</si>
  <si>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</si>
  <si>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</si>
  <si>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</si>
  <si>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</si>
  <si>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</si>
  <si>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</si>
  <si>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</si>
  <si>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</si>
  <si>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</si>
  <si>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</si>
  <si>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</si>
  <si>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</si>
  <si>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</si>
  <si>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</si>
  <si>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</si>
  <si>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</si>
  <si>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</si>
  <si>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</si>
  <si>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</si>
  <si>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</si>
  <si>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</si>
  <si>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</si>
  <si>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</si>
  <si>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</si>
  <si>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</si>
  <si>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</si>
  <si>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</si>
  <si>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</si>
  <si>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</si>
  <si>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</si>
  <si>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</si>
  <si>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</si>
  <si>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</si>
  <si>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</si>
  <si>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</si>
  <si>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</si>
  <si>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</si>
  <si>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</si>
  <si>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</si>
  <si>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</si>
  <si>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</si>
  <si>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</si>
  <si>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</si>
  <si>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</si>
  <si>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</si>
  <si>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</si>
  <si>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</si>
  <si>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</si>
  <si>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</si>
  <si>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</si>
  <si>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</si>
  <si>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</si>
  <si>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</si>
  <si>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</si>
  <si>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</si>
  <si>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</si>
  <si>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</si>
  <si>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</si>
  <si>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</si>
  <si>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</si>
  <si>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</si>
  <si>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</si>
  <si>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</si>
  <si>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</si>
  <si>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</si>
  <si>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</si>
  <si>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</si>
  <si>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</si>
  <si>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</si>
  <si>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</si>
  <si>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</si>
  <si>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</si>
  <si>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</si>
  <si>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</si>
  <si>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</si>
  <si>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</si>
  <si>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</si>
  <si>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</si>
  <si>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</si>
  <si>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</si>
  <si>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</si>
  <si>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</si>
  <si>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</si>
  <si>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</si>
  <si>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</si>
  <si>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</si>
  <si>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</si>
  <si>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</si>
  <si>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</si>
  <si>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</si>
  <si>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</si>
  <si>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</si>
  <si>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</si>
  <si>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</si>
  <si>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</si>
  <si>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</si>
  <si>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</si>
  <si>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</si>
  <si>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</si>
  <si>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</si>
  <si>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</si>
  <si>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</si>
  <si>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</si>
  <si>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</si>
  <si>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</si>
  <si>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</si>
  <si>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</si>
  <si>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</si>
  <si>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</si>
  <si>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</si>
  <si>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</si>
  <si>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</si>
  <si>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</si>
  <si>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</si>
  <si>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</si>
  <si>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</si>
  <si>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</si>
  <si>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</si>
  <si>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</si>
  <si>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</si>
  <si>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</si>
  <si>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</si>
  <si>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</si>
  <si>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</si>
  <si>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</si>
  <si>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</si>
  <si>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</si>
  <si>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</si>
  <si>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</si>
  <si>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</si>
  <si>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</si>
  <si>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</si>
  <si>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</si>
  <si>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</si>
  <si>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</si>
  <si>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</si>
  <si>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</si>
  <si>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</si>
  <si>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</si>
  <si>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</si>
  <si>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</si>
  <si>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</si>
  <si>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</si>
  <si>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</si>
  <si>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</si>
  <si>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</si>
  <si>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</si>
  <si>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</si>
  <si>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</si>
  <si>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</si>
  <si>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</si>
  <si>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</si>
  <si>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</si>
  <si>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</si>
  <si>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</si>
  <si>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</si>
  <si>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</si>
  <si>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</si>
  <si>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</si>
  <si>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</si>
  <si>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</si>
  <si>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</si>
  <si>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</si>
  <si>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</si>
  <si>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</si>
  <si>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</si>
  <si>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</si>
  <si>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</si>
  <si>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</si>
  <si>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</si>
  <si>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</si>
  <si>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</si>
  <si>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</si>
  <si>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</si>
  <si>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</si>
  <si>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</si>
  <si>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</si>
  <si>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</si>
  <si>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</si>
  <si>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</si>
  <si>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</si>
  <si>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2021-47-10001231</t>
  </si>
  <si>
    <t xml:space="preserve">Prestar los servicios de educacion incial en el marco de la atención integral en  Desarrollo Infantil en Medio Familiar - DIMF-, de conformidad con el manual operativo de la modalidad familiar, el lineamiento tecnico para la atencion a la primera infancia y las directrices establecidas por el ICBF, en armonia con la armonia de estado para el Desarrollo Infantil de la Primera Infancia de Cero a Siempre. </t>
  </si>
  <si>
    <t>ICBF - REGIONAL MAGDALENA</t>
  </si>
  <si>
    <t>084</t>
  </si>
  <si>
    <t>415</t>
  </si>
  <si>
    <t xml:space="preserve">Atender a la primera infancia en el marco de la estrategia " De Cero a Siempre", especialmente a los niños y niñas menores de cinco (5) años de familia en situacion de vulnerabilidad de conformidad con las directrices, lineamientos y parametros establecidos por ICBF, asi como regular las relaciones entre las partes derivadas de la entrega de aportes del ICBF a la ENTIDAD ACDMINISTRADORA DE SERVICIOS en la modalidad de hogares comunitarios de bienestar en las siguientes formas de atencion : Familiares, multiples, Empresariales, Jardines Sociales y de la Modalidad FAMI. </t>
  </si>
  <si>
    <t>Atender a la primera infancia en el marco de la estrategia " De Cero a Siempre", especialmente a los niños y niñas menores de cinco (5) años de familia en situacion de vulnerabilidad de conformidad con las directrices, lineamientos y parametros establecidos por ICBF, en las siguientes formas de atencion: Familiares, multiples, Empresariales, Agrupados, Jardines Sociales, FAMI y de Hogares Comunitarios Integrales.</t>
  </si>
  <si>
    <t>384</t>
  </si>
  <si>
    <t>355</t>
  </si>
  <si>
    <t>370</t>
  </si>
  <si>
    <t>059</t>
  </si>
  <si>
    <t>077</t>
  </si>
  <si>
    <t>221</t>
  </si>
  <si>
    <t>220</t>
  </si>
  <si>
    <t>130</t>
  </si>
  <si>
    <t>Prestar el servicio de atencion a niñas y niñas, en el marco de la politica de estado para el desarrollo integral a la primera infancia "de  cero a siempre" de conformidad con las directrices, lineamientos y parametros establecidospor el ICBF para el servicio: hogares comunitarios de bienestar Famiiares.</t>
  </si>
  <si>
    <t>131</t>
  </si>
  <si>
    <t>143</t>
  </si>
  <si>
    <t>144</t>
  </si>
  <si>
    <t>176</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</si>
  <si>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a las familias en desarrollo con mujeres gestantes y lactantes y niños y niñas menores de dos años que se encuentran en vulnerabilidad psicoafectiva, nutricional, economica y social, prioritariamente en situaciones de desplazamiento. para la atencion de 310 cupos </t>
  </si>
  <si>
    <t>044</t>
  </si>
  <si>
    <t>126</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</si>
  <si>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a las familias en desarrollo con mujeres gestantes y lactantes y niños y niñas menores de dos años que se encuentran en vulnerabilidad psicoafectiva, nutricional, economica y social, prioritariamente en situaciones de desplazamiento. para la atencion de 680 cupos </t>
  </si>
  <si>
    <t>024</t>
  </si>
  <si>
    <t>113</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</si>
  <si>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a las familias en desarrollo con mujeres gestantes y lactantes y niños y niñas menores de dos años que se encuentran en vulnerabilidad psicoafectiva, nutricional, economica y social, prioritariamente en situaciones de desplazamiento. para la atencion de 1017 cupos </t>
  </si>
  <si>
    <t>64</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</si>
  <si>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de conformidad con los lineamientos estandares y directrices que el ICBF expida para las mismas para la atencion de 903 cupos </t>
  </si>
  <si>
    <t>79</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</si>
  <si>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de conformidad con los lineamientos estandares y directrices que el ICBF expida para las mismas para la atencion de 1032 cupos </t>
  </si>
  <si>
    <t>232</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</si>
  <si>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bajo su exclusiva responsabilidad dicha atencion para ateder 650 cupos.</t>
  </si>
  <si>
    <t>98</t>
  </si>
  <si>
    <t>Atender a la primera infancia en el marco de la estrategia "De cero a siempre" especificamente a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para atender 1269 cupos.</t>
  </si>
  <si>
    <t>118</t>
  </si>
  <si>
    <t>Atender a la primera infancia en el marco de la estrategia "De cero a siempre" especificamente a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para atender 1360 cupos.</t>
  </si>
  <si>
    <t>146</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</si>
  <si>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de conformidad con los lineamientos estandares y directrices que el ICBF expida para las mismas para la atencion de 913 cupos </t>
  </si>
  <si>
    <t xml:space="preserve">NOHORA JUDITH MAESTRE VEGA </t>
  </si>
  <si>
    <t>Villa Marbella Manzana E casa 102</t>
  </si>
  <si>
    <t>4359233</t>
  </si>
  <si>
    <t>Villa Marbella Manzana E casa 103</t>
  </si>
  <si>
    <t>cupedic@gmail.com</t>
  </si>
  <si>
    <t>NOHORA JUDITH MAESTRE 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</si>
</sst>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68" zoomScaleNormal="68" zoomScaleSheetLayoutView="40" zoomScalePageLayoutView="40" workbookViewId="0">
      <selection activeCell="L14" sqref="L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711</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900099589</v>
      </c>
      <c r="C20" s="5"/>
      <c r="D20" s="73"/>
      <c r="E20" s="5"/>
      <c r="F20" s="5"/>
      <c r="G20" s="5"/>
      <c r="H20" s="184"/>
      <c r="I20" s="147" t="s">
        <v>711</v>
      </c>
      <c r="J20" s="148" t="s">
        <v>737</v>
      </c>
      <c r="K20" s="149">
        <v>2715097200</v>
      </c>
      <c r="L20" s="150"/>
      <c r="M20" s="150">
        <v>44561</v>
      </c>
      <c r="N20" s="133">
        <f>+(M20-L20)/30</f>
        <v>1485.3666666666666</v>
      </c>
      <c r="O20" s="136"/>
      <c r="U20" s="132"/>
      <c r="V20" s="105">
        <f ca="1">NOW()</f>
        <v>44193.701609837961</v>
      </c>
      <c r="W20" s="105">
        <f ca="1">NOW()</f>
        <v>44193.701609837961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UNIDA PARA EL DESARROLLO INTEGRAL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2678</v>
      </c>
      <c r="C48" s="112" t="s">
        <v>31</v>
      </c>
      <c r="D48" s="110" t="s">
        <v>2679</v>
      </c>
      <c r="E48" s="143">
        <v>42036</v>
      </c>
      <c r="F48" s="143">
        <v>42369</v>
      </c>
      <c r="G48" s="158">
        <f>IF(AND(E48&lt;&gt;"",F48&lt;&gt;""),((F48-E48)/30),"")</f>
        <v>11.1</v>
      </c>
      <c r="H48" s="120" t="s">
        <v>2681</v>
      </c>
      <c r="I48" s="113" t="s">
        <v>711</v>
      </c>
      <c r="J48" s="113" t="s">
        <v>713</v>
      </c>
      <c r="K48" s="115">
        <v>1836979136</v>
      </c>
      <c r="L48" s="114" t="s">
        <v>1148</v>
      </c>
      <c r="M48" s="116"/>
      <c r="N48" s="114" t="s">
        <v>27</v>
      </c>
      <c r="O48" s="114" t="s">
        <v>26</v>
      </c>
      <c r="P48" s="78"/>
    </row>
    <row r="49" spans="1:16" s="6" customFormat="1" ht="24.75" customHeight="1" x14ac:dyDescent="0.25">
      <c r="A49" s="141">
        <v>2</v>
      </c>
      <c r="B49" s="111" t="s">
        <v>2678</v>
      </c>
      <c r="C49" s="112" t="s">
        <v>31</v>
      </c>
      <c r="D49" s="110" t="s">
        <v>2680</v>
      </c>
      <c r="E49" s="143">
        <v>42675</v>
      </c>
      <c r="F49" s="143">
        <v>43312</v>
      </c>
      <c r="G49" s="158">
        <f t="shared" ref="G49:G50" si="2">IF(AND(E49&lt;&gt;"",F49&lt;&gt;""),((F49-E49)/30),"")</f>
        <v>21.233333333333334</v>
      </c>
      <c r="H49" s="120" t="s">
        <v>2682</v>
      </c>
      <c r="I49" s="113" t="s">
        <v>711</v>
      </c>
      <c r="J49" s="113" t="s">
        <v>729</v>
      </c>
      <c r="K49" s="115">
        <v>3761616820</v>
      </c>
      <c r="L49" s="114" t="s">
        <v>1148</v>
      </c>
      <c r="M49" s="116"/>
      <c r="N49" s="114" t="s">
        <v>27</v>
      </c>
      <c r="O49" s="114" t="s">
        <v>26</v>
      </c>
      <c r="P49" s="78"/>
    </row>
    <row r="50" spans="1:16" s="6" customFormat="1" ht="24.75" customHeight="1" x14ac:dyDescent="0.25">
      <c r="A50" s="141">
        <v>3</v>
      </c>
      <c r="B50" s="111" t="s">
        <v>2678</v>
      </c>
      <c r="C50" s="112" t="s">
        <v>31</v>
      </c>
      <c r="D50" s="110" t="s">
        <v>2683</v>
      </c>
      <c r="E50" s="143">
        <v>42667</v>
      </c>
      <c r="F50" s="143">
        <v>43312</v>
      </c>
      <c r="G50" s="158">
        <f t="shared" si="2"/>
        <v>21.5</v>
      </c>
      <c r="H50" s="120" t="s">
        <v>2682</v>
      </c>
      <c r="I50" s="113" t="s">
        <v>711</v>
      </c>
      <c r="J50" s="113" t="s">
        <v>713</v>
      </c>
      <c r="K50" s="115">
        <v>3216904272</v>
      </c>
      <c r="L50" s="114" t="s">
        <v>1148</v>
      </c>
      <c r="M50" s="116"/>
      <c r="N50" s="114" t="s">
        <v>27</v>
      </c>
      <c r="O50" s="114" t="s">
        <v>26</v>
      </c>
      <c r="P50" s="78"/>
    </row>
    <row r="51" spans="1:16" s="6" customFormat="1" ht="24.75" customHeight="1" outlineLevel="1" x14ac:dyDescent="0.25">
      <c r="A51" s="141">
        <v>4</v>
      </c>
      <c r="B51" s="111" t="s">
        <v>2678</v>
      </c>
      <c r="C51" s="112" t="s">
        <v>31</v>
      </c>
      <c r="D51" s="110" t="s">
        <v>2684</v>
      </c>
      <c r="E51" s="143">
        <v>42675</v>
      </c>
      <c r="F51" s="143">
        <v>43312</v>
      </c>
      <c r="G51" s="158">
        <f t="shared" ref="G51:G107" si="3">IF(AND(E51&lt;&gt;"",F51&lt;&gt;""),((F51-E51)/30),"")</f>
        <v>21.233333333333334</v>
      </c>
      <c r="H51" s="120" t="s">
        <v>2681</v>
      </c>
      <c r="I51" s="113" t="s">
        <v>711</v>
      </c>
      <c r="J51" s="113" t="s">
        <v>713</v>
      </c>
      <c r="K51" s="115">
        <v>2479807087</v>
      </c>
      <c r="L51" s="114" t="s">
        <v>1148</v>
      </c>
      <c r="M51" s="116"/>
      <c r="N51" s="114" t="s">
        <v>27</v>
      </c>
      <c r="O51" s="114" t="s">
        <v>26</v>
      </c>
      <c r="P51" s="78"/>
    </row>
    <row r="52" spans="1:16" s="7" customFormat="1" ht="24.75" customHeight="1" outlineLevel="1" x14ac:dyDescent="0.25">
      <c r="A52" s="142">
        <v>5</v>
      </c>
      <c r="B52" s="111" t="s">
        <v>2678</v>
      </c>
      <c r="C52" s="112" t="s">
        <v>31</v>
      </c>
      <c r="D52" s="110" t="s">
        <v>2685</v>
      </c>
      <c r="E52" s="143">
        <v>42675</v>
      </c>
      <c r="F52" s="143">
        <v>43312</v>
      </c>
      <c r="G52" s="158">
        <f t="shared" si="3"/>
        <v>21.233333333333334</v>
      </c>
      <c r="H52" s="120" t="s">
        <v>2681</v>
      </c>
      <c r="I52" s="113" t="s">
        <v>711</v>
      </c>
      <c r="J52" s="113" t="s">
        <v>713</v>
      </c>
      <c r="K52" s="115">
        <v>6605855015</v>
      </c>
      <c r="L52" s="114" t="s">
        <v>1148</v>
      </c>
      <c r="M52" s="116"/>
      <c r="N52" s="114" t="s">
        <v>27</v>
      </c>
      <c r="O52" s="114" t="s">
        <v>26</v>
      </c>
      <c r="P52" s="79"/>
    </row>
    <row r="53" spans="1:16" s="7" customFormat="1" ht="24.75" customHeight="1" outlineLevel="1" x14ac:dyDescent="0.25">
      <c r="A53" s="142">
        <v>6</v>
      </c>
      <c r="B53" s="111" t="s">
        <v>2678</v>
      </c>
      <c r="C53" s="112" t="s">
        <v>31</v>
      </c>
      <c r="D53" s="110" t="s">
        <v>2686</v>
      </c>
      <c r="E53" s="143">
        <v>42037</v>
      </c>
      <c r="F53" s="143">
        <v>42369</v>
      </c>
      <c r="G53" s="158">
        <f t="shared" si="3"/>
        <v>11.066666666666666</v>
      </c>
      <c r="H53" s="120" t="s">
        <v>2681</v>
      </c>
      <c r="I53" s="113" t="s">
        <v>711</v>
      </c>
      <c r="J53" s="113" t="s">
        <v>719</v>
      </c>
      <c r="K53" s="115">
        <v>2099684668</v>
      </c>
      <c r="L53" s="114" t="s">
        <v>1148</v>
      </c>
      <c r="M53" s="116"/>
      <c r="N53" s="114" t="s">
        <v>27</v>
      </c>
      <c r="O53" s="114" t="s">
        <v>1148</v>
      </c>
      <c r="P53" s="79"/>
    </row>
    <row r="54" spans="1:16" s="7" customFormat="1" ht="24.75" customHeight="1" outlineLevel="1" x14ac:dyDescent="0.25">
      <c r="A54" s="142">
        <v>7</v>
      </c>
      <c r="B54" s="111" t="s">
        <v>2678</v>
      </c>
      <c r="C54" s="112" t="s">
        <v>31</v>
      </c>
      <c r="D54" s="110" t="s">
        <v>2687</v>
      </c>
      <c r="E54" s="143">
        <v>42033</v>
      </c>
      <c r="F54" s="143">
        <v>42369</v>
      </c>
      <c r="G54" s="158">
        <f t="shared" si="3"/>
        <v>11.2</v>
      </c>
      <c r="H54" s="120" t="s">
        <v>2681</v>
      </c>
      <c r="I54" s="113" t="s">
        <v>711</v>
      </c>
      <c r="J54" s="113" t="s">
        <v>729</v>
      </c>
      <c r="K54" s="117">
        <v>1092038287</v>
      </c>
      <c r="L54" s="114" t="s">
        <v>1148</v>
      </c>
      <c r="M54" s="116"/>
      <c r="N54" s="114" t="s">
        <v>27</v>
      </c>
      <c r="O54" s="114" t="s">
        <v>1148</v>
      </c>
      <c r="P54" s="79"/>
    </row>
    <row r="55" spans="1:16" s="7" customFormat="1" ht="24.75" customHeight="1" outlineLevel="1" x14ac:dyDescent="0.25">
      <c r="A55" s="142">
        <v>8</v>
      </c>
      <c r="B55" s="111" t="s">
        <v>2678</v>
      </c>
      <c r="C55" s="112" t="s">
        <v>31</v>
      </c>
      <c r="D55" s="110" t="s">
        <v>2688</v>
      </c>
      <c r="E55" s="143">
        <v>42412</v>
      </c>
      <c r="F55" s="143">
        <v>42521</v>
      </c>
      <c r="G55" s="158">
        <f t="shared" si="3"/>
        <v>3.6333333333333333</v>
      </c>
      <c r="H55" s="120" t="s">
        <v>2681</v>
      </c>
      <c r="I55" s="113" t="s">
        <v>711</v>
      </c>
      <c r="J55" s="113" t="s">
        <v>719</v>
      </c>
      <c r="K55" s="117">
        <v>33631684</v>
      </c>
      <c r="L55" s="114" t="s">
        <v>1148</v>
      </c>
      <c r="M55" s="116"/>
      <c r="N55" s="114" t="s">
        <v>27</v>
      </c>
      <c r="O55" s="114" t="s">
        <v>1148</v>
      </c>
      <c r="P55" s="79"/>
    </row>
    <row r="56" spans="1:16" s="7" customFormat="1" ht="24.75" customHeight="1" outlineLevel="1" x14ac:dyDescent="0.25">
      <c r="A56" s="142">
        <v>9</v>
      </c>
      <c r="B56" s="111" t="s">
        <v>2678</v>
      </c>
      <c r="C56" s="112" t="s">
        <v>31</v>
      </c>
      <c r="D56" s="110" t="s">
        <v>2689</v>
      </c>
      <c r="E56" s="143">
        <v>42411</v>
      </c>
      <c r="F56" s="143">
        <v>42521</v>
      </c>
      <c r="G56" s="158">
        <f t="shared" si="3"/>
        <v>3.6666666666666665</v>
      </c>
      <c r="H56" s="120" t="s">
        <v>2681</v>
      </c>
      <c r="I56" s="113" t="s">
        <v>711</v>
      </c>
      <c r="J56" s="113" t="s">
        <v>728</v>
      </c>
      <c r="K56" s="117">
        <v>102147549</v>
      </c>
      <c r="L56" s="114" t="s">
        <v>1148</v>
      </c>
      <c r="M56" s="116"/>
      <c r="N56" s="114" t="s">
        <v>27</v>
      </c>
      <c r="O56" s="114" t="s">
        <v>1148</v>
      </c>
      <c r="P56" s="79"/>
    </row>
    <row r="57" spans="1:16" s="7" customFormat="1" ht="24.75" customHeight="1" outlineLevel="1" x14ac:dyDescent="0.25">
      <c r="A57" s="142">
        <v>10</v>
      </c>
      <c r="B57" s="64" t="s">
        <v>2678</v>
      </c>
      <c r="C57" s="65" t="s">
        <v>31</v>
      </c>
      <c r="D57" s="63" t="s">
        <v>2690</v>
      </c>
      <c r="E57" s="143">
        <v>43313</v>
      </c>
      <c r="F57" s="143">
        <v>43449</v>
      </c>
      <c r="G57" s="158">
        <f t="shared" si="3"/>
        <v>4.5333333333333332</v>
      </c>
      <c r="H57" s="64" t="s">
        <v>2691</v>
      </c>
      <c r="I57" s="63" t="s">
        <v>711</v>
      </c>
      <c r="J57" s="63" t="s">
        <v>713</v>
      </c>
      <c r="K57" s="66">
        <v>574519767</v>
      </c>
      <c r="L57" s="65" t="s">
        <v>1148</v>
      </c>
      <c r="M57" s="67"/>
      <c r="N57" s="65" t="s">
        <v>27</v>
      </c>
      <c r="O57" s="65" t="s">
        <v>1148</v>
      </c>
      <c r="P57" s="79"/>
    </row>
    <row r="58" spans="1:16" s="7" customFormat="1" ht="24.75" customHeight="1" outlineLevel="1" x14ac:dyDescent="0.25">
      <c r="A58" s="142">
        <v>11</v>
      </c>
      <c r="B58" s="64" t="s">
        <v>2678</v>
      </c>
      <c r="C58" s="65" t="s">
        <v>31</v>
      </c>
      <c r="D58" s="63" t="s">
        <v>2692</v>
      </c>
      <c r="E58" s="143">
        <v>43313</v>
      </c>
      <c r="F58" s="143">
        <v>43449</v>
      </c>
      <c r="G58" s="158">
        <f t="shared" si="3"/>
        <v>4.5333333333333332</v>
      </c>
      <c r="H58" s="120" t="s">
        <v>2691</v>
      </c>
      <c r="I58" s="63" t="s">
        <v>711</v>
      </c>
      <c r="J58" s="63" t="s">
        <v>713</v>
      </c>
      <c r="K58" s="66">
        <v>1564421607</v>
      </c>
      <c r="L58" s="65" t="s">
        <v>1148</v>
      </c>
      <c r="M58" s="67"/>
      <c r="N58" s="65" t="s">
        <v>27</v>
      </c>
      <c r="O58" s="65" t="s">
        <v>1148</v>
      </c>
      <c r="P58" s="79"/>
    </row>
    <row r="59" spans="1:16" s="7" customFormat="1" ht="24.75" customHeight="1" outlineLevel="1" x14ac:dyDescent="0.25">
      <c r="A59" s="142">
        <v>12</v>
      </c>
      <c r="B59" s="64" t="s">
        <v>2678</v>
      </c>
      <c r="C59" s="65" t="s">
        <v>31</v>
      </c>
      <c r="D59" s="63" t="s">
        <v>2693</v>
      </c>
      <c r="E59" s="143">
        <v>43313</v>
      </c>
      <c r="F59" s="143">
        <v>43449</v>
      </c>
      <c r="G59" s="158">
        <f t="shared" si="3"/>
        <v>4.5333333333333332</v>
      </c>
      <c r="H59" s="120" t="s">
        <v>2691</v>
      </c>
      <c r="I59" s="63" t="s">
        <v>711</v>
      </c>
      <c r="J59" s="63" t="s">
        <v>737</v>
      </c>
      <c r="K59" s="66">
        <v>713632644</v>
      </c>
      <c r="L59" s="65" t="s">
        <v>1148</v>
      </c>
      <c r="M59" s="67"/>
      <c r="N59" s="65" t="s">
        <v>27</v>
      </c>
      <c r="O59" s="65" t="s">
        <v>1148</v>
      </c>
      <c r="P59" s="79"/>
    </row>
    <row r="60" spans="1:16" s="7" customFormat="1" ht="24.75" customHeight="1" outlineLevel="1" x14ac:dyDescent="0.25">
      <c r="A60" s="142">
        <v>13</v>
      </c>
      <c r="B60" s="64" t="s">
        <v>2678</v>
      </c>
      <c r="C60" s="65" t="s">
        <v>31</v>
      </c>
      <c r="D60" s="63" t="s">
        <v>2694</v>
      </c>
      <c r="E60" s="143">
        <v>43313</v>
      </c>
      <c r="F60" s="143">
        <v>43449</v>
      </c>
      <c r="G60" s="158">
        <f t="shared" si="3"/>
        <v>4.5333333333333332</v>
      </c>
      <c r="H60" s="120" t="s">
        <v>2691</v>
      </c>
      <c r="I60" s="63" t="s">
        <v>711</v>
      </c>
      <c r="J60" s="63" t="s">
        <v>729</v>
      </c>
      <c r="K60" s="66">
        <v>814382307</v>
      </c>
      <c r="L60" s="65" t="s">
        <v>1148</v>
      </c>
      <c r="M60" s="67"/>
      <c r="N60" s="65" t="s">
        <v>27</v>
      </c>
      <c r="O60" s="65" t="s">
        <v>1148</v>
      </c>
      <c r="P60" s="79"/>
    </row>
    <row r="61" spans="1:16" s="7" customFormat="1" ht="24.75" customHeight="1" outlineLevel="1" x14ac:dyDescent="0.25">
      <c r="A61" s="142">
        <v>14</v>
      </c>
      <c r="B61" s="64" t="s">
        <v>2678</v>
      </c>
      <c r="C61" s="65" t="s">
        <v>31</v>
      </c>
      <c r="D61" s="63" t="s">
        <v>2695</v>
      </c>
      <c r="E61" s="143">
        <v>39449</v>
      </c>
      <c r="F61" s="143">
        <v>39813</v>
      </c>
      <c r="G61" s="158">
        <f t="shared" si="3"/>
        <v>12.133333333333333</v>
      </c>
      <c r="H61" s="64" t="s">
        <v>2696</v>
      </c>
      <c r="I61" s="63" t="s">
        <v>711</v>
      </c>
      <c r="J61" s="63" t="s">
        <v>729</v>
      </c>
      <c r="K61" s="66">
        <v>128166634</v>
      </c>
      <c r="L61" s="65" t="s">
        <v>1148</v>
      </c>
      <c r="M61" s="67"/>
      <c r="N61" s="65" t="s">
        <v>27</v>
      </c>
      <c r="O61" s="65" t="s">
        <v>1148</v>
      </c>
      <c r="P61" s="79"/>
    </row>
    <row r="62" spans="1:16" s="7" customFormat="1" ht="24.75" customHeight="1" outlineLevel="1" x14ac:dyDescent="0.25">
      <c r="A62" s="142">
        <v>15</v>
      </c>
      <c r="B62" s="64" t="s">
        <v>2678</v>
      </c>
      <c r="C62" s="65" t="s">
        <v>31</v>
      </c>
      <c r="D62" s="63" t="s">
        <v>2697</v>
      </c>
      <c r="E62" s="143">
        <v>39839</v>
      </c>
      <c r="F62" s="143">
        <v>40178</v>
      </c>
      <c r="G62" s="158">
        <f t="shared" si="3"/>
        <v>11.3</v>
      </c>
      <c r="H62" s="120" t="s">
        <v>2696</v>
      </c>
      <c r="I62" s="63" t="s">
        <v>711</v>
      </c>
      <c r="J62" s="63" t="s">
        <v>729</v>
      </c>
      <c r="K62" s="66">
        <v>150410353</v>
      </c>
      <c r="L62" s="65" t="s">
        <v>1148</v>
      </c>
      <c r="M62" s="67"/>
      <c r="N62" s="65" t="s">
        <v>27</v>
      </c>
      <c r="O62" s="65" t="s">
        <v>1148</v>
      </c>
      <c r="P62" s="79"/>
    </row>
    <row r="63" spans="1:16" s="7" customFormat="1" ht="24.75" customHeight="1" outlineLevel="1" x14ac:dyDescent="0.25">
      <c r="A63" s="142">
        <v>16</v>
      </c>
      <c r="B63" s="64" t="s">
        <v>2678</v>
      </c>
      <c r="C63" s="65" t="s">
        <v>31</v>
      </c>
      <c r="D63" s="63" t="s">
        <v>2698</v>
      </c>
      <c r="E63" s="143">
        <v>40205</v>
      </c>
      <c r="F63" s="143">
        <v>40543</v>
      </c>
      <c r="G63" s="158">
        <f t="shared" si="3"/>
        <v>11.266666666666667</v>
      </c>
      <c r="H63" s="120" t="s">
        <v>2699</v>
      </c>
      <c r="I63" s="63" t="s">
        <v>711</v>
      </c>
      <c r="J63" s="63" t="s">
        <v>729</v>
      </c>
      <c r="K63" s="66">
        <v>331930719</v>
      </c>
      <c r="L63" s="65" t="s">
        <v>1148</v>
      </c>
      <c r="M63" s="67"/>
      <c r="N63" s="65" t="s">
        <v>27</v>
      </c>
      <c r="O63" s="65" t="s">
        <v>1148</v>
      </c>
      <c r="P63" s="79"/>
    </row>
    <row r="64" spans="1:16" s="7" customFormat="1" ht="24.75" customHeight="1" outlineLevel="1" x14ac:dyDescent="0.25">
      <c r="A64" s="142">
        <v>17</v>
      </c>
      <c r="B64" s="64" t="s">
        <v>2678</v>
      </c>
      <c r="C64" s="65" t="s">
        <v>31</v>
      </c>
      <c r="D64" s="63" t="s">
        <v>2700</v>
      </c>
      <c r="E64" s="143">
        <v>40557</v>
      </c>
      <c r="F64" s="143">
        <v>40908</v>
      </c>
      <c r="G64" s="158">
        <f t="shared" si="3"/>
        <v>11.7</v>
      </c>
      <c r="H64" s="120" t="s">
        <v>2699</v>
      </c>
      <c r="I64" s="63" t="s">
        <v>711</v>
      </c>
      <c r="J64" s="63" t="s">
        <v>729</v>
      </c>
      <c r="K64" s="66">
        <v>342328362</v>
      </c>
      <c r="L64" s="65" t="s">
        <v>1148</v>
      </c>
      <c r="M64" s="67"/>
      <c r="N64" s="65" t="s">
        <v>27</v>
      </c>
      <c r="O64" s="65" t="s">
        <v>1148</v>
      </c>
      <c r="P64" s="79"/>
    </row>
    <row r="65" spans="1:16" s="7" customFormat="1" ht="24.75" customHeight="1" outlineLevel="1" x14ac:dyDescent="0.25">
      <c r="A65" s="142">
        <v>18</v>
      </c>
      <c r="B65" s="64" t="s">
        <v>2678</v>
      </c>
      <c r="C65" s="65" t="s">
        <v>31</v>
      </c>
      <c r="D65" s="63" t="s">
        <v>2701</v>
      </c>
      <c r="E65" s="143">
        <v>40921</v>
      </c>
      <c r="F65" s="143">
        <v>41274</v>
      </c>
      <c r="G65" s="158">
        <f t="shared" si="3"/>
        <v>11.766666666666667</v>
      </c>
      <c r="H65" s="120" t="s">
        <v>2702</v>
      </c>
      <c r="I65" s="63" t="s">
        <v>711</v>
      </c>
      <c r="J65" s="63" t="s">
        <v>729</v>
      </c>
      <c r="K65" s="66">
        <v>618388717</v>
      </c>
      <c r="L65" s="65" t="s">
        <v>1148</v>
      </c>
      <c r="M65" s="67"/>
      <c r="N65" s="65" t="s">
        <v>27</v>
      </c>
      <c r="O65" s="65" t="s">
        <v>1148</v>
      </c>
      <c r="P65" s="79"/>
    </row>
    <row r="66" spans="1:16" s="7" customFormat="1" ht="24.75" customHeight="1" outlineLevel="1" x14ac:dyDescent="0.25">
      <c r="A66" s="142">
        <v>19</v>
      </c>
      <c r="B66" s="64" t="s">
        <v>2678</v>
      </c>
      <c r="C66" s="65" t="s">
        <v>31</v>
      </c>
      <c r="D66" s="63" t="s">
        <v>2703</v>
      </c>
      <c r="E66" s="143">
        <v>41298</v>
      </c>
      <c r="F66" s="143">
        <v>41639</v>
      </c>
      <c r="G66" s="158">
        <f t="shared" si="3"/>
        <v>11.366666666666667</v>
      </c>
      <c r="H66" s="120" t="s">
        <v>2704</v>
      </c>
      <c r="I66" s="63" t="s">
        <v>711</v>
      </c>
      <c r="J66" s="63" t="s">
        <v>729</v>
      </c>
      <c r="K66" s="66">
        <v>846912913</v>
      </c>
      <c r="L66" s="65" t="s">
        <v>1148</v>
      </c>
      <c r="M66" s="67"/>
      <c r="N66" s="65" t="s">
        <v>27</v>
      </c>
      <c r="O66" s="65" t="s">
        <v>1148</v>
      </c>
      <c r="P66" s="79"/>
    </row>
    <row r="67" spans="1:16" s="7" customFormat="1" ht="24.75" customHeight="1" outlineLevel="1" x14ac:dyDescent="0.25">
      <c r="A67" s="142">
        <v>20</v>
      </c>
      <c r="B67" s="64" t="s">
        <v>2678</v>
      </c>
      <c r="C67" s="65" t="s">
        <v>31</v>
      </c>
      <c r="D67" s="63" t="s">
        <v>2705</v>
      </c>
      <c r="E67" s="143">
        <v>41298</v>
      </c>
      <c r="F67" s="143">
        <v>41639</v>
      </c>
      <c r="G67" s="158">
        <f t="shared" si="3"/>
        <v>11.366666666666667</v>
      </c>
      <c r="H67" s="120" t="s">
        <v>2706</v>
      </c>
      <c r="I67" s="63" t="s">
        <v>711</v>
      </c>
      <c r="J67" s="63" t="s">
        <v>713</v>
      </c>
      <c r="K67" s="66">
        <v>1014471962</v>
      </c>
      <c r="L67" s="65" t="s">
        <v>1148</v>
      </c>
      <c r="M67" s="67"/>
      <c r="N67" s="65" t="s">
        <v>27</v>
      </c>
      <c r="O67" s="65" t="s">
        <v>1148</v>
      </c>
      <c r="P67" s="79"/>
    </row>
    <row r="68" spans="1:16" s="7" customFormat="1" ht="24.75" customHeight="1" outlineLevel="1" x14ac:dyDescent="0.25">
      <c r="A68" s="142">
        <v>21</v>
      </c>
      <c r="B68" s="64" t="s">
        <v>2678</v>
      </c>
      <c r="C68" s="65" t="s">
        <v>31</v>
      </c>
      <c r="D68" s="63" t="s">
        <v>2707</v>
      </c>
      <c r="E68" s="143">
        <v>41516</v>
      </c>
      <c r="F68" s="143">
        <v>41943</v>
      </c>
      <c r="G68" s="158">
        <f t="shared" si="3"/>
        <v>14.233333333333333</v>
      </c>
      <c r="H68" s="64" t="s">
        <v>2708</v>
      </c>
      <c r="I68" s="63" t="s">
        <v>711</v>
      </c>
      <c r="J68" s="63" t="s">
        <v>713</v>
      </c>
      <c r="K68" s="66">
        <v>1733039412</v>
      </c>
      <c r="L68" s="65" t="s">
        <v>1148</v>
      </c>
      <c r="M68" s="67"/>
      <c r="N68" s="65" t="s">
        <v>27</v>
      </c>
      <c r="O68" s="65" t="s">
        <v>1148</v>
      </c>
      <c r="P68" s="79"/>
    </row>
    <row r="69" spans="1:16" s="7" customFormat="1" ht="24.75" customHeight="1" outlineLevel="1" x14ac:dyDescent="0.25">
      <c r="A69" s="142">
        <v>22</v>
      </c>
      <c r="B69" s="64" t="s">
        <v>2678</v>
      </c>
      <c r="C69" s="65" t="s">
        <v>31</v>
      </c>
      <c r="D69" s="63" t="s">
        <v>2709</v>
      </c>
      <c r="E69" s="143">
        <v>41660</v>
      </c>
      <c r="F69" s="143">
        <v>41973</v>
      </c>
      <c r="G69" s="158">
        <f t="shared" si="3"/>
        <v>10.433333333333334</v>
      </c>
      <c r="H69" s="120" t="s">
        <v>2710</v>
      </c>
      <c r="I69" s="63" t="s">
        <v>711</v>
      </c>
      <c r="J69" s="63" t="s">
        <v>713</v>
      </c>
      <c r="K69" s="66">
        <v>1666673299</v>
      </c>
      <c r="L69" s="65" t="s">
        <v>1148</v>
      </c>
      <c r="M69" s="67"/>
      <c r="N69" s="65" t="s">
        <v>27</v>
      </c>
      <c r="O69" s="65" t="s">
        <v>1148</v>
      </c>
      <c r="P69" s="79"/>
    </row>
    <row r="70" spans="1:16" s="7" customFormat="1" ht="24.75" customHeight="1" outlineLevel="1" x14ac:dyDescent="0.25">
      <c r="A70" s="142">
        <v>23</v>
      </c>
      <c r="B70" s="64" t="s">
        <v>2678</v>
      </c>
      <c r="C70" s="65" t="s">
        <v>31</v>
      </c>
      <c r="D70" s="63" t="s">
        <v>2711</v>
      </c>
      <c r="E70" s="143">
        <v>41660</v>
      </c>
      <c r="F70" s="143">
        <v>41973</v>
      </c>
      <c r="G70" s="158">
        <f t="shared" si="3"/>
        <v>10.433333333333334</v>
      </c>
      <c r="H70" s="120" t="s">
        <v>2712</v>
      </c>
      <c r="I70" s="63" t="s">
        <v>711</v>
      </c>
      <c r="J70" s="63" t="s">
        <v>713</v>
      </c>
      <c r="K70" s="66">
        <v>1631869792</v>
      </c>
      <c r="L70" s="65" t="s">
        <v>1148</v>
      </c>
      <c r="M70" s="67"/>
      <c r="N70" s="65" t="s">
        <v>27</v>
      </c>
      <c r="O70" s="65" t="s">
        <v>1148</v>
      </c>
      <c r="P70" s="79"/>
    </row>
    <row r="71" spans="1:16" s="7" customFormat="1" ht="24.75" customHeight="1" outlineLevel="1" x14ac:dyDescent="0.25">
      <c r="A71" s="142">
        <v>24</v>
      </c>
      <c r="B71" s="64" t="s">
        <v>2678</v>
      </c>
      <c r="C71" s="65" t="s">
        <v>31</v>
      </c>
      <c r="D71" s="63" t="s">
        <v>2713</v>
      </c>
      <c r="E71" s="143">
        <v>41660</v>
      </c>
      <c r="F71" s="143">
        <v>41973</v>
      </c>
      <c r="G71" s="158">
        <f t="shared" si="3"/>
        <v>10.433333333333334</v>
      </c>
      <c r="H71" s="120" t="s">
        <v>2714</v>
      </c>
      <c r="I71" s="63" t="s">
        <v>711</v>
      </c>
      <c r="J71" s="63" t="s">
        <v>713</v>
      </c>
      <c r="K71" s="66">
        <v>982934868</v>
      </c>
      <c r="L71" s="65" t="s">
        <v>1148</v>
      </c>
      <c r="M71" s="67"/>
      <c r="N71" s="65" t="s">
        <v>27</v>
      </c>
      <c r="O71" s="65" t="s">
        <v>1148</v>
      </c>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5.0000000000000001E-3</v>
      </c>
      <c r="G179" s="163">
        <f>IF(F179&gt;0,SUM(E179+F179),"")</f>
        <v>2.5000000000000001E-2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2.5000000000000001E-2</v>
      </c>
      <c r="D185" s="91" t="s">
        <v>2628</v>
      </c>
      <c r="E185" s="94">
        <f>+(C185*SUM(K20:K35))</f>
        <v>67877430</v>
      </c>
      <c r="F185" s="92"/>
      <c r="G185" s="93"/>
      <c r="H185" s="88"/>
      <c r="I185" s="90" t="s">
        <v>2627</v>
      </c>
      <c r="J185" s="164">
        <f>+SUM(M179:M183)</f>
        <v>0.02</v>
      </c>
      <c r="K185" s="200" t="s">
        <v>2628</v>
      </c>
      <c r="L185" s="200"/>
      <c r="M185" s="94">
        <f>+J185*(SUM(K20:K35))</f>
        <v>54301944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38312</v>
      </c>
      <c r="D193" s="5"/>
      <c r="E193" s="124">
        <v>3017</v>
      </c>
      <c r="F193" s="5"/>
      <c r="G193" s="5"/>
      <c r="H193" s="145" t="s">
        <v>2715</v>
      </c>
      <c r="J193" s="5"/>
      <c r="K193" s="125">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2716</v>
      </c>
      <c r="J211" s="27" t="s">
        <v>2622</v>
      </c>
      <c r="K211" s="146" t="s">
        <v>2718</v>
      </c>
      <c r="L211" s="21"/>
      <c r="M211" s="21"/>
      <c r="N211" s="21"/>
      <c r="O211" s="8"/>
    </row>
    <row r="212" spans="1:15" x14ac:dyDescent="0.25">
      <c r="A212" s="9"/>
      <c r="B212" s="27" t="s">
        <v>2619</v>
      </c>
      <c r="C212" s="145" t="s">
        <v>2720</v>
      </c>
      <c r="D212" s="21"/>
      <c r="G212" s="27" t="s">
        <v>2621</v>
      </c>
      <c r="H212" s="146" t="s">
        <v>2717</v>
      </c>
      <c r="J212" s="27" t="s">
        <v>2623</v>
      </c>
      <c r="K212" s="145"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2006/documentManagement/types"/>
    <ds:schemaRef ds:uri="http://purl.org/dc/dcmitype/"/>
    <ds:schemaRef ds:uri="a65d333d-5b59-4810-bc94-b80d9325abbc"/>
    <ds:schemaRef ds:uri="http://schemas.openxmlformats.org/package/2006/metadata/core-properties"/>
    <ds:schemaRef ds:uri="http://purl.org/dc/term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