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120" yWindow="-120" windowWidth="20730" windowHeight="11160" tabRatio="276"/>
  </bookViews>
  <sheets>
    <sheet name="MI" sheetId="12" r:id="rId1"/>
    <sheet name="UT1" sheetId="15" r:id="rId2"/>
    <sheet name="UT2" sheetId="16" r:id="rId3"/>
    <sheet name="UT3" sheetId="17" r:id="rId4"/>
    <sheet name="UT4" sheetId="18" r:id="rId5"/>
    <sheet name="UT5" sheetId="20" r:id="rId6"/>
    <sheet name="UT6" sheetId="19" r:id="rId7"/>
    <sheet name="Listas" sheetId="5" state="hidden" r:id="rId8"/>
    <sheet name="ListasDpto-Mpio" sheetId="7" state="hidden" r:id="rId9"/>
    <sheet name="EAS" sheetId="10" state="hidden" r:id="rId10"/>
  </sheets>
  <definedNames>
    <definedName name="AMAZONAS">'ListasDpto-Mpio'!$C$2:$C$13</definedName>
    <definedName name="ANTIOQUIA">'ListasDpto-Mpio'!$D$2:$D$127</definedName>
    <definedName name="ARAUCA">'ListasDpto-Mpio'!$E$2:$E$9</definedName>
    <definedName name="_xlnm.Print_Area" localSheetId="1">'UT1'!$A$1:$O$134</definedName>
    <definedName name="_xlnm.Print_Area" localSheetId="2">'UT2'!$A$1:$O$134</definedName>
    <definedName name="_xlnm.Print_Area" localSheetId="3">'UT3'!$A$1:$O$134</definedName>
    <definedName name="_xlnm.Print_Area" localSheetId="4">'UT4'!$A$1:$O$134</definedName>
    <definedName name="_xlnm.Print_Area" localSheetId="5">'UT5'!$A$1:$O$134</definedName>
    <definedName name="_xlnm.Print_Area" localSheetId="6">'UT6'!$A$1:$O$134</definedName>
    <definedName name="ATLÁNTICO">'ListasDpto-Mpio'!$F$2:$F$25</definedName>
    <definedName name="_xlnm.Database" localSheetId="0">#REF!</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ptoSel" localSheetId="0">MI!#REF!</definedName>
    <definedName name="DptoSel" localSheetId="1">'UT1'!#REF!</definedName>
    <definedName name="DptoSel" localSheetId="2">'UT2'!#REF!</definedName>
    <definedName name="DptoSel" localSheetId="3">'UT3'!#REF!</definedName>
    <definedName name="DptoSel" localSheetId="4">'UT4'!#REF!</definedName>
    <definedName name="DptoSel" localSheetId="5">'UT5'!#REF!</definedName>
    <definedName name="DptoSel" localSheetId="6">'UT6'!#REF!</definedName>
    <definedName name="DptoSel">#REF!</definedName>
    <definedName name="DptoSel0" localSheetId="1">Tabla3223[Departamento]</definedName>
    <definedName name="DptoSel0" localSheetId="2">Tabla322349[Departamento]</definedName>
    <definedName name="DptoSel0" localSheetId="3">Tabla32234963[Departamento]</definedName>
    <definedName name="DptoSel0" localSheetId="4">Tabla3223496377[Departamento]</definedName>
    <definedName name="DptoSel0" localSheetId="5">Tabla322349637791105[Departamento]</definedName>
    <definedName name="DptoSel0" localSheetId="6">Tabla322349637791[Departamento]</definedName>
    <definedName name="DptoSel0">Tabla32[Departamento]</definedName>
    <definedName name="DptoSel0ut2" localSheetId="3">Tabla32[Departamento]</definedName>
    <definedName name="DptoSel0ut2" localSheetId="4">Tabla32[Departamento]</definedName>
    <definedName name="DptoSel0ut2" localSheetId="5">Tabla32[Departamento]</definedName>
    <definedName name="DptoSel0ut2" localSheetId="6">Tabla32[Departamento]</definedName>
    <definedName name="DptoSel0ut2">Tabla32[Departamento]</definedName>
    <definedName name="DptoSel1" localSheetId="0">MI!$I$34</definedName>
    <definedName name="DptoSel1" localSheetId="1">'UT1'!$I$34</definedName>
    <definedName name="DptoSel1" localSheetId="2">'UT2'!$I$34</definedName>
    <definedName name="DptoSel1" localSheetId="3">'UT3'!$I$34</definedName>
    <definedName name="DptoSel1" localSheetId="4">'UT4'!$I$34</definedName>
    <definedName name="DptoSel1" localSheetId="5">'UT5'!$I$34</definedName>
    <definedName name="DptoSel1" localSheetId="6">'UT6'!$I$34</definedName>
    <definedName name="DptoSel1">#REF!</definedName>
    <definedName name="DptoSel10" localSheetId="0">MI!$I$43</definedName>
    <definedName name="DptoSel10" localSheetId="1">'UT1'!$I$43</definedName>
    <definedName name="DptoSel10" localSheetId="2">'UT2'!$I$43</definedName>
    <definedName name="DptoSel10" localSheetId="3">'UT3'!$I$43</definedName>
    <definedName name="DptoSel10" localSheetId="4">'UT4'!$I$43</definedName>
    <definedName name="DptoSel10" localSheetId="5">'UT5'!$I$43</definedName>
    <definedName name="DptoSel10" localSheetId="6">'UT6'!$I$43</definedName>
    <definedName name="DptoSel10">#REF!</definedName>
    <definedName name="DptoSel11" localSheetId="0">MI!$I$44</definedName>
    <definedName name="DptoSel11" localSheetId="1">'UT1'!$I$44</definedName>
    <definedName name="DptoSel11" localSheetId="2">'UT2'!$I$44</definedName>
    <definedName name="DptoSel11" localSheetId="3">'UT3'!$I$44</definedName>
    <definedName name="DptoSel11" localSheetId="4">'UT4'!$I$44</definedName>
    <definedName name="DptoSel11" localSheetId="5">'UT5'!$I$44</definedName>
    <definedName name="DptoSel11" localSheetId="6">'UT6'!$I$44</definedName>
    <definedName name="DptoSel11">#REF!</definedName>
    <definedName name="DptoSel12" localSheetId="0">MI!$I$45</definedName>
    <definedName name="DptoSel12" localSheetId="1">'UT1'!$I$45</definedName>
    <definedName name="DptoSel12" localSheetId="2">'UT2'!$I$45</definedName>
    <definedName name="DptoSel12" localSheetId="3">'UT3'!$I$45</definedName>
    <definedName name="DptoSel12" localSheetId="4">'UT4'!$I$45</definedName>
    <definedName name="DptoSel12" localSheetId="5">'UT5'!$I$45</definedName>
    <definedName name="DptoSel12" localSheetId="6">'UT6'!$I$45</definedName>
    <definedName name="DptoSel12">#REF!</definedName>
    <definedName name="DptoSel13" localSheetId="0">MI!$I$46</definedName>
    <definedName name="DptoSel13" localSheetId="1">'UT1'!$I$46</definedName>
    <definedName name="DptoSel13" localSheetId="2">'UT2'!$I$46</definedName>
    <definedName name="DptoSel13" localSheetId="3">'UT3'!$I$46</definedName>
    <definedName name="DptoSel13" localSheetId="4">'UT4'!$I$46</definedName>
    <definedName name="DptoSel13" localSheetId="5">'UT5'!$I$46</definedName>
    <definedName name="DptoSel13" localSheetId="6">'UT6'!$I$46</definedName>
    <definedName name="DptoSel13">#REF!</definedName>
    <definedName name="DptoSel14" localSheetId="0">MI!$I$47</definedName>
    <definedName name="DptoSel14" localSheetId="1">'UT1'!$I$47</definedName>
    <definedName name="DptoSel14" localSheetId="2">'UT2'!$I$47</definedName>
    <definedName name="DptoSel14" localSheetId="3">'UT3'!$I$47</definedName>
    <definedName name="DptoSel14" localSheetId="4">'UT4'!$I$47</definedName>
    <definedName name="DptoSel14" localSheetId="5">'UT5'!$I$47</definedName>
    <definedName name="DptoSel14" localSheetId="6">'UT6'!$I$47</definedName>
    <definedName name="DptoSel14">#REF!</definedName>
    <definedName name="DptoSel15" localSheetId="0">MI!$I$48</definedName>
    <definedName name="DptoSel15" localSheetId="1">'UT1'!$I$48</definedName>
    <definedName name="DptoSel15" localSheetId="2">'UT2'!$I$48</definedName>
    <definedName name="DptoSel15" localSheetId="3">'UT3'!$I$48</definedName>
    <definedName name="DptoSel15" localSheetId="4">'UT4'!$I$48</definedName>
    <definedName name="DptoSel15" localSheetId="5">'UT5'!$I$48</definedName>
    <definedName name="DptoSel15" localSheetId="6">'UT6'!$I$48</definedName>
    <definedName name="DptoSel15">#REF!</definedName>
    <definedName name="DptoSel16" localSheetId="0">MI!$I$49</definedName>
    <definedName name="DptoSel16" localSheetId="1">'UT1'!$I$49</definedName>
    <definedName name="DptoSel16" localSheetId="2">'UT2'!$I$49</definedName>
    <definedName name="DptoSel16" localSheetId="3">'UT3'!$I$49</definedName>
    <definedName name="DptoSel16" localSheetId="4">'UT4'!$I$49</definedName>
    <definedName name="DptoSel16" localSheetId="5">'UT5'!$I$49</definedName>
    <definedName name="DptoSel16" localSheetId="6">'UT6'!$I$49</definedName>
    <definedName name="DptoSel16">#REF!</definedName>
    <definedName name="DptoSel17" localSheetId="0">MI!$I$50</definedName>
    <definedName name="DptoSel17" localSheetId="1">'UT1'!$I$50</definedName>
    <definedName name="DptoSel17" localSheetId="2">'UT2'!$I$50</definedName>
    <definedName name="DptoSel17" localSheetId="3">'UT3'!$I$50</definedName>
    <definedName name="DptoSel17" localSheetId="4">'UT4'!$I$50</definedName>
    <definedName name="DptoSel17" localSheetId="5">'UT5'!$I$50</definedName>
    <definedName name="DptoSel17" localSheetId="6">'UT6'!$I$50</definedName>
    <definedName name="DptoSel17">#REF!</definedName>
    <definedName name="DptoSel18" localSheetId="0">MI!$I$51</definedName>
    <definedName name="DptoSel18" localSheetId="1">'UT1'!$I$51</definedName>
    <definedName name="DptoSel18" localSheetId="2">'UT2'!$I$51</definedName>
    <definedName name="DptoSel18" localSheetId="3">'UT3'!$I$51</definedName>
    <definedName name="DptoSel18" localSheetId="4">'UT4'!$I$51</definedName>
    <definedName name="DptoSel18" localSheetId="5">'UT5'!$I$51</definedName>
    <definedName name="DptoSel18" localSheetId="6">'UT6'!$I$51</definedName>
    <definedName name="DptoSel18">#REF!</definedName>
    <definedName name="DptoSel19" localSheetId="0">MI!$I$52</definedName>
    <definedName name="DptoSel19" localSheetId="1">'UT1'!$I$52</definedName>
    <definedName name="DptoSel19" localSheetId="2">'UT2'!$I$52</definedName>
    <definedName name="DptoSel19" localSheetId="3">'UT3'!$I$52</definedName>
    <definedName name="DptoSel19" localSheetId="4">'UT4'!$I$52</definedName>
    <definedName name="DptoSel19" localSheetId="5">'UT5'!$I$52</definedName>
    <definedName name="DptoSel19" localSheetId="6">'UT6'!$I$52</definedName>
    <definedName name="DptoSel19">#REF!</definedName>
    <definedName name="DptoSel2" localSheetId="0">MI!$I$35</definedName>
    <definedName name="DptoSel2" localSheetId="1">'UT1'!$I$35</definedName>
    <definedName name="DptoSel2" localSheetId="2">'UT2'!$I$35</definedName>
    <definedName name="DptoSel2" localSheetId="3">'UT3'!$I$35</definedName>
    <definedName name="DptoSel2" localSheetId="4">'UT4'!$I$35</definedName>
    <definedName name="DptoSel2" localSheetId="5">'UT5'!$I$35</definedName>
    <definedName name="DptoSel2" localSheetId="6">'UT6'!$I$35</definedName>
    <definedName name="DptoSel2">#REF!</definedName>
    <definedName name="DptoSel20" localSheetId="0">MI!$I$53</definedName>
    <definedName name="DptoSel20" localSheetId="1">'UT1'!$I$53</definedName>
    <definedName name="DptoSel20" localSheetId="2">'UT2'!$I$53</definedName>
    <definedName name="DptoSel20" localSheetId="3">'UT3'!$I$53</definedName>
    <definedName name="DptoSel20" localSheetId="4">'UT4'!$I$53</definedName>
    <definedName name="DptoSel20" localSheetId="5">'UT5'!$I$53</definedName>
    <definedName name="DptoSel20" localSheetId="6">'UT6'!$I$53</definedName>
    <definedName name="DptoSel20">#REF!</definedName>
    <definedName name="DptoSel3" localSheetId="0">MI!$I$36</definedName>
    <definedName name="DptoSel3" localSheetId="1">'UT1'!$I$36</definedName>
    <definedName name="DptoSel3" localSheetId="2">'UT2'!$I$36</definedName>
    <definedName name="DptoSel3" localSheetId="3">'UT3'!$I$36</definedName>
    <definedName name="DptoSel3" localSheetId="4">'UT4'!$I$36</definedName>
    <definedName name="DptoSel3" localSheetId="5">'UT5'!$I$36</definedName>
    <definedName name="DptoSel3" localSheetId="6">'UT6'!$I$36</definedName>
    <definedName name="DptoSel3">#REF!</definedName>
    <definedName name="DptoSel4" localSheetId="0">MI!$I$37</definedName>
    <definedName name="DptoSel4" localSheetId="1">'UT1'!$I$37</definedName>
    <definedName name="DptoSel4" localSheetId="2">'UT2'!$I$37</definedName>
    <definedName name="DptoSel4" localSheetId="3">'UT3'!$I$37</definedName>
    <definedName name="DptoSel4" localSheetId="4">'UT4'!$I$37</definedName>
    <definedName name="DptoSel4" localSheetId="5">'UT5'!$I$37</definedName>
    <definedName name="DptoSel4" localSheetId="6">'UT6'!$I$37</definedName>
    <definedName name="DptoSel4">#REF!</definedName>
    <definedName name="DptoSel5" localSheetId="0">MI!$I$38</definedName>
    <definedName name="DptoSel5" localSheetId="1">'UT1'!$I$38</definedName>
    <definedName name="DptoSel5" localSheetId="2">'UT2'!$I$38</definedName>
    <definedName name="DptoSel5" localSheetId="3">'UT3'!$I$38</definedName>
    <definedName name="DptoSel5" localSheetId="4">'UT4'!$I$38</definedName>
    <definedName name="DptoSel5" localSheetId="5">'UT5'!$I$38</definedName>
    <definedName name="DptoSel5" localSheetId="6">'UT6'!$I$38</definedName>
    <definedName name="DptoSel5">#REF!</definedName>
    <definedName name="DptoSel6" localSheetId="0">MI!$I$39</definedName>
    <definedName name="DptoSel6" localSheetId="1">'UT1'!$I$39</definedName>
    <definedName name="DptoSel6" localSheetId="2">'UT2'!$I$39</definedName>
    <definedName name="DptoSel6" localSheetId="3">'UT3'!$I$39</definedName>
    <definedName name="DptoSel6" localSheetId="4">'UT4'!$I$39</definedName>
    <definedName name="DptoSel6" localSheetId="5">'UT5'!$I$39</definedName>
    <definedName name="DptoSel6" localSheetId="6">'UT6'!$I$39</definedName>
    <definedName name="DptoSel6">#REF!</definedName>
    <definedName name="DptoSel7" localSheetId="0">MI!$I$40</definedName>
    <definedName name="DptoSel7" localSheetId="1">'UT1'!$I$40</definedName>
    <definedName name="DptoSel7" localSheetId="2">'UT2'!$I$40</definedName>
    <definedName name="DptoSel7" localSheetId="3">'UT3'!$I$40</definedName>
    <definedName name="DptoSel7" localSheetId="4">'UT4'!$I$40</definedName>
    <definedName name="DptoSel7" localSheetId="5">'UT5'!$I$40</definedName>
    <definedName name="DptoSel7" localSheetId="6">'UT6'!$I$40</definedName>
    <definedName name="DptoSel7">#REF!</definedName>
    <definedName name="DptoSel8" localSheetId="0">MI!$I$41</definedName>
    <definedName name="DptoSel8" localSheetId="1">'UT1'!$I$41</definedName>
    <definedName name="DptoSel8" localSheetId="2">'UT2'!$I$41</definedName>
    <definedName name="DptoSel8" localSheetId="3">'UT3'!$I$41</definedName>
    <definedName name="DptoSel8" localSheetId="4">'UT4'!$I$41</definedName>
    <definedName name="DptoSel8" localSheetId="5">'UT5'!$I$41</definedName>
    <definedName name="DptoSel8" localSheetId="6">'UT6'!$I$41</definedName>
    <definedName name="DptoSel8">#REF!</definedName>
    <definedName name="DptoSel9" localSheetId="0">MI!$I$42</definedName>
    <definedName name="DptoSel9" localSheetId="1">'UT1'!$I$42</definedName>
    <definedName name="DptoSel9" localSheetId="2">'UT2'!$I$42</definedName>
    <definedName name="DptoSel9" localSheetId="3">'UT3'!$I$42</definedName>
    <definedName name="DptoSel9" localSheetId="4">'UT4'!$I$42</definedName>
    <definedName name="DptoSel9" localSheetId="5">'UT5'!$I$42</definedName>
    <definedName name="DptoSel9" localSheetId="6">'UT6'!$I$42</definedName>
    <definedName name="DptoSel9">#REF!</definedName>
    <definedName name="DptoSelut30" localSheetId="4">Tabla32[Departamento]</definedName>
    <definedName name="DptoSelut30" localSheetId="5">Tabla32[Departamento]</definedName>
    <definedName name="DptoSelut30" localSheetId="6">Tabla32[Departamento]</definedName>
    <definedName name="DptoSelut30">Tabla32[Departamento]</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#REF!</definedName>
    <definedName name="MAGDALENA">'ListasDpto-Mpio'!$V$2:$V$32</definedName>
    <definedName name="MATRIZ_COMPLETA2" localSheetId="0">#REF!</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UCRE">'ListasDpto-Mpio'!$AE$2:$AE$28</definedName>
    <definedName name="_xlnm.Print_Titles" localSheetId="0">MI!$1:$5</definedName>
    <definedName name="_xlnm.Print_Titles" localSheetId="1">'UT1'!$1:$5</definedName>
    <definedName name="_xlnm.Print_Titles" localSheetId="2">'UT2'!$1:$5</definedName>
    <definedName name="_xlnm.Print_Titles" localSheetId="3">'UT3'!$1:$5</definedName>
    <definedName name="_xlnm.Print_Titles" localSheetId="4">'UT4'!$1:$5</definedName>
    <definedName name="_xlnm.Print_Titles" localSheetId="5">'UT5'!$1:$5</definedName>
    <definedName name="_xlnm.Print_Titles" localSheetId="6">'UT6'!$1:$5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Q89" i="19" l="1"/>
  <c r="Q89" i="20"/>
  <c r="Q89" i="18"/>
  <c r="Q89" i="17"/>
  <c r="Q89" i="16"/>
  <c r="Q89" i="15"/>
  <c r="Q89" i="12"/>
  <c r="U131" i="20"/>
  <c r="T131" i="20"/>
  <c r="S131" i="20"/>
  <c r="R131" i="20"/>
  <c r="Q131" i="20"/>
  <c r="T113" i="20"/>
  <c r="S113" i="20"/>
  <c r="R113" i="20"/>
  <c r="Q113" i="20"/>
  <c r="E106" i="20"/>
  <c r="V98" i="20" s="1"/>
  <c r="C106" i="20"/>
  <c r="U98" i="20" s="1"/>
  <c r="N104" i="20"/>
  <c r="U101" i="20" s="1"/>
  <c r="N103" i="20"/>
  <c r="G103" i="20"/>
  <c r="N102" i="20"/>
  <c r="G102" i="20"/>
  <c r="T101" i="20"/>
  <c r="S101" i="20"/>
  <c r="R101" i="20"/>
  <c r="Q101" i="20"/>
  <c r="N101" i="20"/>
  <c r="J106" i="20" s="1"/>
  <c r="G101" i="20"/>
  <c r="N100" i="20"/>
  <c r="G100" i="20"/>
  <c r="T98" i="20"/>
  <c r="S98" i="20"/>
  <c r="R98" i="20"/>
  <c r="Q98" i="20"/>
  <c r="U88" i="20"/>
  <c r="S86" i="20"/>
  <c r="N80" i="20"/>
  <c r="L80" i="20"/>
  <c r="G80" i="20"/>
  <c r="N79" i="20"/>
  <c r="L79" i="20"/>
  <c r="G79" i="20"/>
  <c r="N78" i="20"/>
  <c r="L78" i="20"/>
  <c r="G78" i="20"/>
  <c r="N77" i="20"/>
  <c r="L77" i="20"/>
  <c r="G77" i="20"/>
  <c r="N76" i="20"/>
  <c r="L76" i="20"/>
  <c r="G76" i="20"/>
  <c r="N75" i="20"/>
  <c r="L75" i="20"/>
  <c r="G75" i="20"/>
  <c r="N74" i="20"/>
  <c r="L74" i="20"/>
  <c r="G74" i="20"/>
  <c r="N73" i="20"/>
  <c r="L73" i="20"/>
  <c r="G73" i="20"/>
  <c r="N72" i="20"/>
  <c r="L72" i="20"/>
  <c r="G72" i="20"/>
  <c r="N71" i="20"/>
  <c r="L71" i="20"/>
  <c r="G71" i="20"/>
  <c r="N70" i="20"/>
  <c r="L70" i="20"/>
  <c r="G70" i="20"/>
  <c r="N69" i="20"/>
  <c r="L69" i="20"/>
  <c r="G69" i="20"/>
  <c r="N68" i="20"/>
  <c r="L68" i="20"/>
  <c r="G68" i="20"/>
  <c r="N67" i="20"/>
  <c r="L67" i="20"/>
  <c r="G67" i="20"/>
  <c r="N66" i="20"/>
  <c r="L66" i="20"/>
  <c r="G66" i="20"/>
  <c r="N65" i="20"/>
  <c r="L65" i="20"/>
  <c r="G65" i="20"/>
  <c r="N64" i="20"/>
  <c r="L64" i="20"/>
  <c r="G64" i="20"/>
  <c r="N63" i="20"/>
  <c r="L63" i="20"/>
  <c r="G63" i="20"/>
  <c r="N62" i="20"/>
  <c r="L62" i="20"/>
  <c r="G62" i="20"/>
  <c r="N61" i="20"/>
  <c r="L61" i="20"/>
  <c r="G61" i="20"/>
  <c r="M53" i="20"/>
  <c r="G53" i="20"/>
  <c r="M52" i="20"/>
  <c r="G52" i="20"/>
  <c r="M51" i="20"/>
  <c r="G51" i="20"/>
  <c r="M50" i="20"/>
  <c r="G50" i="20"/>
  <c r="M49" i="20"/>
  <c r="G49" i="20"/>
  <c r="M48" i="20"/>
  <c r="G48" i="20"/>
  <c r="M47" i="20"/>
  <c r="G47" i="20"/>
  <c r="M46" i="20"/>
  <c r="G46" i="20"/>
  <c r="M45" i="20"/>
  <c r="G45" i="20"/>
  <c r="M44" i="20"/>
  <c r="G44" i="20"/>
  <c r="M43" i="20"/>
  <c r="G43" i="20"/>
  <c r="M42" i="20"/>
  <c r="G42" i="20"/>
  <c r="M41" i="20"/>
  <c r="G41" i="20"/>
  <c r="M40" i="20"/>
  <c r="G40" i="20"/>
  <c r="M39" i="20"/>
  <c r="G39" i="20"/>
  <c r="M38" i="20"/>
  <c r="G38" i="20"/>
  <c r="M37" i="20"/>
  <c r="G37" i="20"/>
  <c r="M36" i="20"/>
  <c r="G36" i="20"/>
  <c r="M35" i="20"/>
  <c r="G35" i="20"/>
  <c r="M34" i="20"/>
  <c r="G34" i="20"/>
  <c r="B23" i="20"/>
  <c r="R19" i="20" s="1"/>
  <c r="N20" i="20"/>
  <c r="Q19" i="20" a="1"/>
  <c r="Q19" i="20" s="1"/>
  <c r="S15" i="20"/>
  <c r="R15" i="20"/>
  <c r="Q15" i="20"/>
  <c r="N15" i="20"/>
  <c r="T15" i="20" s="1"/>
  <c r="U131" i="19"/>
  <c r="T131" i="19"/>
  <c r="S131" i="19"/>
  <c r="R131" i="19"/>
  <c r="Q131" i="19"/>
  <c r="T113" i="19"/>
  <c r="S113" i="19"/>
  <c r="R113" i="19"/>
  <c r="Q113" i="19"/>
  <c r="N104" i="19"/>
  <c r="U101" i="19" s="1"/>
  <c r="N103" i="19"/>
  <c r="G103" i="19"/>
  <c r="N102" i="19"/>
  <c r="G102" i="19"/>
  <c r="T101" i="19"/>
  <c r="S101" i="19"/>
  <c r="Q101" i="19"/>
  <c r="N101" i="19"/>
  <c r="J106" i="19" s="1"/>
  <c r="G101" i="19"/>
  <c r="C106" i="19" s="1"/>
  <c r="N100" i="19"/>
  <c r="G100" i="19"/>
  <c r="T98" i="19"/>
  <c r="S98" i="19"/>
  <c r="R98" i="19"/>
  <c r="Q98" i="19"/>
  <c r="U88" i="19"/>
  <c r="S86" i="19"/>
  <c r="N80" i="19"/>
  <c r="L80" i="19"/>
  <c r="G80" i="19"/>
  <c r="N79" i="19"/>
  <c r="L79" i="19"/>
  <c r="G79" i="19"/>
  <c r="N78" i="19"/>
  <c r="L78" i="19"/>
  <c r="G78" i="19"/>
  <c r="N77" i="19"/>
  <c r="L77" i="19"/>
  <c r="G77" i="19"/>
  <c r="N76" i="19"/>
  <c r="L76" i="19"/>
  <c r="G76" i="19"/>
  <c r="N75" i="19"/>
  <c r="L75" i="19"/>
  <c r="G75" i="19"/>
  <c r="N74" i="19"/>
  <c r="L74" i="19"/>
  <c r="G74" i="19"/>
  <c r="N73" i="19"/>
  <c r="L73" i="19"/>
  <c r="G73" i="19"/>
  <c r="N72" i="19"/>
  <c r="L72" i="19"/>
  <c r="G72" i="19"/>
  <c r="N71" i="19"/>
  <c r="L71" i="19"/>
  <c r="G71" i="19"/>
  <c r="N70" i="19"/>
  <c r="L70" i="19"/>
  <c r="G70" i="19"/>
  <c r="N69" i="19"/>
  <c r="L69" i="19"/>
  <c r="G69" i="19"/>
  <c r="N68" i="19"/>
  <c r="L68" i="19"/>
  <c r="G68" i="19"/>
  <c r="N67" i="19"/>
  <c r="L67" i="19"/>
  <c r="G67" i="19"/>
  <c r="N66" i="19"/>
  <c r="L66" i="19"/>
  <c r="G66" i="19"/>
  <c r="N65" i="19"/>
  <c r="L65" i="19"/>
  <c r="G65" i="19"/>
  <c r="N64" i="19"/>
  <c r="L64" i="19"/>
  <c r="G64" i="19"/>
  <c r="N63" i="19"/>
  <c r="L63" i="19"/>
  <c r="G63" i="19"/>
  <c r="N62" i="19"/>
  <c r="L62" i="19"/>
  <c r="G62" i="19"/>
  <c r="N61" i="19"/>
  <c r="L61" i="19"/>
  <c r="G61" i="19"/>
  <c r="M53" i="19"/>
  <c r="G53" i="19"/>
  <c r="M52" i="19"/>
  <c r="G52" i="19"/>
  <c r="M51" i="19"/>
  <c r="G51" i="19"/>
  <c r="M50" i="19"/>
  <c r="G50" i="19"/>
  <c r="M49" i="19"/>
  <c r="G49" i="19"/>
  <c r="M48" i="19"/>
  <c r="G48" i="19"/>
  <c r="M47" i="19"/>
  <c r="G47" i="19"/>
  <c r="M46" i="19"/>
  <c r="G46" i="19"/>
  <c r="M45" i="19"/>
  <c r="G45" i="19"/>
  <c r="M44" i="19"/>
  <c r="G44" i="19"/>
  <c r="M43" i="19"/>
  <c r="G43" i="19"/>
  <c r="M42" i="19"/>
  <c r="G42" i="19"/>
  <c r="M41" i="19"/>
  <c r="G41" i="19"/>
  <c r="M40" i="19"/>
  <c r="G40" i="19"/>
  <c r="M39" i="19"/>
  <c r="G39" i="19"/>
  <c r="M38" i="19"/>
  <c r="G38" i="19"/>
  <c r="M37" i="19"/>
  <c r="G37" i="19"/>
  <c r="M36" i="19"/>
  <c r="G36" i="19"/>
  <c r="M35" i="19"/>
  <c r="G35" i="19"/>
  <c r="M34" i="19"/>
  <c r="G34" i="19"/>
  <c r="B23" i="19"/>
  <c r="R19" i="19" s="1"/>
  <c r="N20" i="19"/>
  <c r="Q19" i="19" a="1"/>
  <c r="Q19" i="19" s="1"/>
  <c r="S15" i="19"/>
  <c r="R15" i="19"/>
  <c r="Q15" i="19"/>
  <c r="N15" i="19"/>
  <c r="T15" i="19" s="1"/>
  <c r="U131" i="18"/>
  <c r="T131" i="18"/>
  <c r="S131" i="18"/>
  <c r="R131" i="18"/>
  <c r="Q131" i="18"/>
  <c r="T113" i="18"/>
  <c r="S113" i="18"/>
  <c r="R113" i="18"/>
  <c r="Q113" i="18"/>
  <c r="M106" i="18"/>
  <c r="W101" i="18" s="1"/>
  <c r="J106" i="18"/>
  <c r="V101" i="18" s="1"/>
  <c r="N104" i="18"/>
  <c r="N103" i="18"/>
  <c r="G103" i="18"/>
  <c r="N102" i="18"/>
  <c r="G102" i="18"/>
  <c r="U101" i="18"/>
  <c r="T101" i="18"/>
  <c r="S101" i="18"/>
  <c r="R101" i="18"/>
  <c r="Q101" i="18"/>
  <c r="N101" i="18"/>
  <c r="G101" i="18"/>
  <c r="C106" i="18" s="1"/>
  <c r="N100" i="18"/>
  <c r="G100" i="18"/>
  <c r="T98" i="18"/>
  <c r="S98" i="18"/>
  <c r="R98" i="18"/>
  <c r="Q98" i="18"/>
  <c r="U88" i="18"/>
  <c r="S86" i="18"/>
  <c r="N80" i="18"/>
  <c r="L80" i="18"/>
  <c r="G80" i="18"/>
  <c r="N79" i="18"/>
  <c r="L79" i="18"/>
  <c r="G79" i="18"/>
  <c r="N78" i="18"/>
  <c r="L78" i="18"/>
  <c r="G78" i="18"/>
  <c r="N77" i="18"/>
  <c r="L77" i="18"/>
  <c r="G77" i="18"/>
  <c r="N76" i="18"/>
  <c r="L76" i="18"/>
  <c r="G76" i="18"/>
  <c r="N75" i="18"/>
  <c r="L75" i="18"/>
  <c r="G75" i="18"/>
  <c r="N74" i="18"/>
  <c r="L74" i="18"/>
  <c r="G74" i="18"/>
  <c r="N73" i="18"/>
  <c r="L73" i="18"/>
  <c r="G73" i="18"/>
  <c r="N72" i="18"/>
  <c r="L72" i="18"/>
  <c r="G72" i="18"/>
  <c r="N71" i="18"/>
  <c r="L71" i="18"/>
  <c r="G71" i="18"/>
  <c r="N70" i="18"/>
  <c r="L70" i="18"/>
  <c r="G70" i="18"/>
  <c r="N69" i="18"/>
  <c r="L69" i="18"/>
  <c r="G69" i="18"/>
  <c r="N68" i="18"/>
  <c r="L68" i="18"/>
  <c r="G68" i="18"/>
  <c r="N67" i="18"/>
  <c r="L67" i="18"/>
  <c r="G67" i="18"/>
  <c r="N66" i="18"/>
  <c r="L66" i="18"/>
  <c r="G66" i="18"/>
  <c r="N65" i="18"/>
  <c r="L65" i="18"/>
  <c r="G65" i="18"/>
  <c r="N64" i="18"/>
  <c r="L64" i="18"/>
  <c r="G64" i="18"/>
  <c r="N63" i="18"/>
  <c r="L63" i="18"/>
  <c r="G63" i="18"/>
  <c r="N62" i="18"/>
  <c r="L62" i="18"/>
  <c r="G62" i="18"/>
  <c r="N61" i="18"/>
  <c r="L61" i="18"/>
  <c r="G61" i="18"/>
  <c r="M53" i="18"/>
  <c r="G53" i="18"/>
  <c r="M52" i="18"/>
  <c r="G52" i="18"/>
  <c r="M51" i="18"/>
  <c r="G51" i="18"/>
  <c r="M50" i="18"/>
  <c r="G50" i="18"/>
  <c r="M49" i="18"/>
  <c r="G49" i="18"/>
  <c r="M48" i="18"/>
  <c r="G48" i="18"/>
  <c r="M47" i="18"/>
  <c r="G47" i="18"/>
  <c r="M46" i="18"/>
  <c r="G46" i="18"/>
  <c r="M45" i="18"/>
  <c r="G45" i="18"/>
  <c r="M44" i="18"/>
  <c r="G44" i="18"/>
  <c r="M43" i="18"/>
  <c r="G43" i="18"/>
  <c r="M42" i="18"/>
  <c r="G42" i="18"/>
  <c r="M41" i="18"/>
  <c r="G41" i="18"/>
  <c r="M40" i="18"/>
  <c r="G40" i="18"/>
  <c r="M39" i="18"/>
  <c r="G39" i="18"/>
  <c r="M38" i="18"/>
  <c r="G38" i="18"/>
  <c r="M37" i="18"/>
  <c r="G37" i="18"/>
  <c r="M36" i="18"/>
  <c r="G36" i="18"/>
  <c r="M35" i="18"/>
  <c r="G35" i="18"/>
  <c r="M34" i="18"/>
  <c r="G34" i="18"/>
  <c r="B23" i="18"/>
  <c r="R19" i="18" s="1"/>
  <c r="N20" i="18"/>
  <c r="Q19" i="18" a="1"/>
  <c r="Q19" i="18" s="1"/>
  <c r="T15" i="18"/>
  <c r="S15" i="18"/>
  <c r="R15" i="18"/>
  <c r="Q15" i="18"/>
  <c r="N15" i="18"/>
  <c r="U131" i="17"/>
  <c r="T131" i="17"/>
  <c r="S131" i="17"/>
  <c r="R131" i="17"/>
  <c r="Q131" i="17"/>
  <c r="T113" i="17"/>
  <c r="S113" i="17"/>
  <c r="R113" i="17"/>
  <c r="Q113" i="17"/>
  <c r="N104" i="17"/>
  <c r="U101" i="17" s="1"/>
  <c r="N103" i="17"/>
  <c r="T101" i="17" s="1"/>
  <c r="G103" i="17"/>
  <c r="N102" i="17"/>
  <c r="G102" i="17"/>
  <c r="S101" i="17"/>
  <c r="Q101" i="17"/>
  <c r="N101" i="17"/>
  <c r="J106" i="17" s="1"/>
  <c r="G101" i="17"/>
  <c r="C106" i="17" s="1"/>
  <c r="N100" i="17"/>
  <c r="G100" i="17"/>
  <c r="T98" i="17"/>
  <c r="S98" i="17"/>
  <c r="Q98" i="17"/>
  <c r="U88" i="17"/>
  <c r="S86" i="17"/>
  <c r="N80" i="17"/>
  <c r="L80" i="17"/>
  <c r="G80" i="17"/>
  <c r="N79" i="17"/>
  <c r="L79" i="17"/>
  <c r="G79" i="17"/>
  <c r="N78" i="17"/>
  <c r="L78" i="17"/>
  <c r="G78" i="17"/>
  <c r="N77" i="17"/>
  <c r="L77" i="17"/>
  <c r="G77" i="17"/>
  <c r="N76" i="17"/>
  <c r="L76" i="17"/>
  <c r="G76" i="17"/>
  <c r="N75" i="17"/>
  <c r="L75" i="17"/>
  <c r="G75" i="17"/>
  <c r="N74" i="17"/>
  <c r="L74" i="17"/>
  <c r="G74" i="17"/>
  <c r="N73" i="17"/>
  <c r="L73" i="17"/>
  <c r="G73" i="17"/>
  <c r="N72" i="17"/>
  <c r="L72" i="17"/>
  <c r="G72" i="17"/>
  <c r="N71" i="17"/>
  <c r="L71" i="17"/>
  <c r="G71" i="17"/>
  <c r="N70" i="17"/>
  <c r="L70" i="17"/>
  <c r="G70" i="17"/>
  <c r="N69" i="17"/>
  <c r="L69" i="17"/>
  <c r="G69" i="17"/>
  <c r="N68" i="17"/>
  <c r="L68" i="17"/>
  <c r="G68" i="17"/>
  <c r="N67" i="17"/>
  <c r="L67" i="17"/>
  <c r="G67" i="17"/>
  <c r="N66" i="17"/>
  <c r="L66" i="17"/>
  <c r="G66" i="17"/>
  <c r="N65" i="17"/>
  <c r="L65" i="17"/>
  <c r="G65" i="17"/>
  <c r="N64" i="17"/>
  <c r="L64" i="17"/>
  <c r="G64" i="17"/>
  <c r="N63" i="17"/>
  <c r="L63" i="17"/>
  <c r="G63" i="17"/>
  <c r="N62" i="17"/>
  <c r="L62" i="17"/>
  <c r="G62" i="17"/>
  <c r="N61" i="17"/>
  <c r="L61" i="17"/>
  <c r="G61" i="17"/>
  <c r="M53" i="17"/>
  <c r="G53" i="17"/>
  <c r="M52" i="17"/>
  <c r="G52" i="17"/>
  <c r="M51" i="17"/>
  <c r="G51" i="17"/>
  <c r="M50" i="17"/>
  <c r="G50" i="17"/>
  <c r="M49" i="17"/>
  <c r="G49" i="17"/>
  <c r="M48" i="17"/>
  <c r="G48" i="17"/>
  <c r="M47" i="17"/>
  <c r="G47" i="17"/>
  <c r="M46" i="17"/>
  <c r="G46" i="17"/>
  <c r="M45" i="17"/>
  <c r="G45" i="17"/>
  <c r="M44" i="17"/>
  <c r="G44" i="17"/>
  <c r="M43" i="17"/>
  <c r="G43" i="17"/>
  <c r="M42" i="17"/>
  <c r="G42" i="17"/>
  <c r="M41" i="17"/>
  <c r="G41" i="17"/>
  <c r="M40" i="17"/>
  <c r="G40" i="17"/>
  <c r="M39" i="17"/>
  <c r="G39" i="17"/>
  <c r="M38" i="17"/>
  <c r="G38" i="17"/>
  <c r="M37" i="17"/>
  <c r="G37" i="17"/>
  <c r="M36" i="17"/>
  <c r="G36" i="17"/>
  <c r="M35" i="17"/>
  <c r="G35" i="17"/>
  <c r="M34" i="17"/>
  <c r="G34" i="17"/>
  <c r="B23" i="17"/>
  <c r="R19" i="17" s="1"/>
  <c r="N20" i="17"/>
  <c r="Q19" i="17"/>
  <c r="Q19" i="17" a="1"/>
  <c r="S15" i="17"/>
  <c r="R15" i="17"/>
  <c r="Q15" i="17"/>
  <c r="N15" i="17"/>
  <c r="T15" i="17" s="1"/>
  <c r="U131" i="16"/>
  <c r="T131" i="16"/>
  <c r="S131" i="16"/>
  <c r="R131" i="16"/>
  <c r="Q131" i="16"/>
  <c r="T113" i="16"/>
  <c r="S113" i="16"/>
  <c r="R113" i="16"/>
  <c r="Q113" i="16"/>
  <c r="E106" i="16"/>
  <c r="V98" i="16" s="1"/>
  <c r="C106" i="16"/>
  <c r="U98" i="16" s="1"/>
  <c r="N104" i="16"/>
  <c r="N103" i="16"/>
  <c r="G103" i="16"/>
  <c r="N102" i="16"/>
  <c r="G102" i="16"/>
  <c r="U101" i="16"/>
  <c r="T101" i="16"/>
  <c r="S101" i="16"/>
  <c r="R101" i="16"/>
  <c r="Q101" i="16"/>
  <c r="N101" i="16"/>
  <c r="J106" i="16" s="1"/>
  <c r="G101" i="16"/>
  <c r="N100" i="16"/>
  <c r="G100" i="16"/>
  <c r="T98" i="16"/>
  <c r="S98" i="16"/>
  <c r="R98" i="16"/>
  <c r="Q98" i="16"/>
  <c r="U88" i="16"/>
  <c r="S86" i="16"/>
  <c r="N80" i="16"/>
  <c r="L80" i="16"/>
  <c r="G80" i="16"/>
  <c r="N79" i="16"/>
  <c r="L79" i="16"/>
  <c r="G79" i="16"/>
  <c r="N78" i="16"/>
  <c r="L78" i="16"/>
  <c r="G78" i="16"/>
  <c r="N77" i="16"/>
  <c r="L77" i="16"/>
  <c r="G77" i="16"/>
  <c r="N76" i="16"/>
  <c r="L76" i="16"/>
  <c r="G76" i="16"/>
  <c r="N75" i="16"/>
  <c r="L75" i="16"/>
  <c r="G75" i="16"/>
  <c r="N74" i="16"/>
  <c r="L74" i="16"/>
  <c r="G74" i="16"/>
  <c r="N73" i="16"/>
  <c r="L73" i="16"/>
  <c r="G73" i="16"/>
  <c r="N72" i="16"/>
  <c r="L72" i="16"/>
  <c r="G72" i="16"/>
  <c r="N71" i="16"/>
  <c r="L71" i="16"/>
  <c r="G71" i="16"/>
  <c r="N70" i="16"/>
  <c r="L70" i="16"/>
  <c r="G70" i="16"/>
  <c r="N69" i="16"/>
  <c r="L69" i="16"/>
  <c r="G69" i="16"/>
  <c r="N68" i="16"/>
  <c r="L68" i="16"/>
  <c r="G68" i="16"/>
  <c r="N67" i="16"/>
  <c r="L67" i="16"/>
  <c r="G67" i="16"/>
  <c r="N66" i="16"/>
  <c r="L66" i="16"/>
  <c r="G66" i="16"/>
  <c r="N65" i="16"/>
  <c r="L65" i="16"/>
  <c r="G65" i="16"/>
  <c r="N64" i="16"/>
  <c r="L64" i="16"/>
  <c r="G64" i="16"/>
  <c r="N63" i="16"/>
  <c r="L63" i="16"/>
  <c r="G63" i="16"/>
  <c r="N62" i="16"/>
  <c r="L62" i="16"/>
  <c r="G62" i="16"/>
  <c r="N61" i="16"/>
  <c r="L61" i="16"/>
  <c r="G61" i="16"/>
  <c r="M53" i="16"/>
  <c r="G53" i="16"/>
  <c r="M52" i="16"/>
  <c r="G52" i="16"/>
  <c r="M51" i="16"/>
  <c r="G51" i="16"/>
  <c r="M50" i="16"/>
  <c r="G50" i="16"/>
  <c r="M49" i="16"/>
  <c r="G49" i="16"/>
  <c r="M48" i="16"/>
  <c r="G48" i="16"/>
  <c r="M47" i="16"/>
  <c r="G47" i="16"/>
  <c r="M46" i="16"/>
  <c r="G46" i="16"/>
  <c r="M45" i="16"/>
  <c r="G45" i="16"/>
  <c r="M44" i="16"/>
  <c r="G44" i="16"/>
  <c r="M43" i="16"/>
  <c r="G43" i="16"/>
  <c r="M42" i="16"/>
  <c r="G42" i="16"/>
  <c r="M41" i="16"/>
  <c r="G41" i="16"/>
  <c r="M40" i="16"/>
  <c r="G40" i="16"/>
  <c r="M39" i="16"/>
  <c r="G39" i="16"/>
  <c r="M38" i="16"/>
  <c r="G38" i="16"/>
  <c r="M37" i="16"/>
  <c r="G37" i="16"/>
  <c r="M36" i="16"/>
  <c r="G36" i="16"/>
  <c r="M35" i="16"/>
  <c r="G35" i="16"/>
  <c r="M34" i="16"/>
  <c r="G34" i="16"/>
  <c r="B23" i="16"/>
  <c r="R19" i="16" s="1"/>
  <c r="N20" i="16"/>
  <c r="Q19" i="16"/>
  <c r="Q19" i="16" a="1"/>
  <c r="T15" i="16"/>
  <c r="S15" i="16"/>
  <c r="R15" i="16"/>
  <c r="Q15" i="16"/>
  <c r="N15" i="16"/>
  <c r="U131" i="15"/>
  <c r="T131" i="15"/>
  <c r="S131" i="15"/>
  <c r="R131" i="15"/>
  <c r="Q131" i="15"/>
  <c r="T113" i="15"/>
  <c r="S113" i="15"/>
  <c r="R113" i="15"/>
  <c r="Q113" i="15"/>
  <c r="J106" i="15"/>
  <c r="V101" i="15" s="1"/>
  <c r="C106" i="15"/>
  <c r="U98" i="15" s="1"/>
  <c r="N104" i="15"/>
  <c r="U101" i="15" s="1"/>
  <c r="N103" i="15"/>
  <c r="T101" i="15" s="1"/>
  <c r="G103" i="15"/>
  <c r="T98" i="15" s="1"/>
  <c r="N102" i="15"/>
  <c r="G102" i="15"/>
  <c r="S98" i="15" s="1"/>
  <c r="S101" i="15"/>
  <c r="Q101" i="15"/>
  <c r="N101" i="15"/>
  <c r="R101" i="15" s="1"/>
  <c r="G101" i="15"/>
  <c r="R98" i="15" s="1"/>
  <c r="N100" i="15"/>
  <c r="G100" i="15"/>
  <c r="Q98" i="15"/>
  <c r="U88" i="15"/>
  <c r="S86" i="15"/>
  <c r="N80" i="15"/>
  <c r="L80" i="15"/>
  <c r="G80" i="15"/>
  <c r="N79" i="15"/>
  <c r="L79" i="15"/>
  <c r="G79" i="15"/>
  <c r="N78" i="15"/>
  <c r="L78" i="15"/>
  <c r="G78" i="15"/>
  <c r="N77" i="15"/>
  <c r="L77" i="15"/>
  <c r="G77" i="15"/>
  <c r="N76" i="15"/>
  <c r="L76" i="15"/>
  <c r="G76" i="15"/>
  <c r="N75" i="15"/>
  <c r="L75" i="15"/>
  <c r="G75" i="15"/>
  <c r="N74" i="15"/>
  <c r="L74" i="15"/>
  <c r="G74" i="15"/>
  <c r="N73" i="15"/>
  <c r="L73" i="15"/>
  <c r="G73" i="15"/>
  <c r="N72" i="15"/>
  <c r="L72" i="15"/>
  <c r="G72" i="15"/>
  <c r="N71" i="15"/>
  <c r="L71" i="15"/>
  <c r="G71" i="15"/>
  <c r="N70" i="15"/>
  <c r="L70" i="15"/>
  <c r="G70" i="15"/>
  <c r="N69" i="15"/>
  <c r="L69" i="15"/>
  <c r="G69" i="15"/>
  <c r="N68" i="15"/>
  <c r="L68" i="15"/>
  <c r="G68" i="15"/>
  <c r="N67" i="15"/>
  <c r="L67" i="15"/>
  <c r="G67" i="15"/>
  <c r="N66" i="15"/>
  <c r="L66" i="15"/>
  <c r="G66" i="15"/>
  <c r="N65" i="15"/>
  <c r="L65" i="15"/>
  <c r="G65" i="15"/>
  <c r="N64" i="15"/>
  <c r="L64" i="15"/>
  <c r="G64" i="15"/>
  <c r="N63" i="15"/>
  <c r="L63" i="15"/>
  <c r="G63" i="15"/>
  <c r="N62" i="15"/>
  <c r="L62" i="15"/>
  <c r="G62" i="15"/>
  <c r="N61" i="15"/>
  <c r="L61" i="15"/>
  <c r="G61" i="15"/>
  <c r="M53" i="15"/>
  <c r="G53" i="15"/>
  <c r="M52" i="15"/>
  <c r="G52" i="15"/>
  <c r="M51" i="15"/>
  <c r="G51" i="15"/>
  <c r="M50" i="15"/>
  <c r="G50" i="15"/>
  <c r="M49" i="15"/>
  <c r="G49" i="15"/>
  <c r="M48" i="15"/>
  <c r="G48" i="15"/>
  <c r="M47" i="15"/>
  <c r="G47" i="15"/>
  <c r="M46" i="15"/>
  <c r="G46" i="15"/>
  <c r="M45" i="15"/>
  <c r="G45" i="15"/>
  <c r="M44" i="15"/>
  <c r="G44" i="15"/>
  <c r="M43" i="15"/>
  <c r="G43" i="15"/>
  <c r="M42" i="15"/>
  <c r="G42" i="15"/>
  <c r="M41" i="15"/>
  <c r="G41" i="15"/>
  <c r="M40" i="15"/>
  <c r="G40" i="15"/>
  <c r="M39" i="15"/>
  <c r="G39" i="15"/>
  <c r="M38" i="15"/>
  <c r="G38" i="15"/>
  <c r="M37" i="15"/>
  <c r="G37" i="15"/>
  <c r="M36" i="15"/>
  <c r="G36" i="15"/>
  <c r="M35" i="15"/>
  <c r="G35" i="15"/>
  <c r="M34" i="15"/>
  <c r="G34" i="15"/>
  <c r="B23" i="15"/>
  <c r="R19" i="15" s="1"/>
  <c r="N20" i="15"/>
  <c r="Q19" i="15" a="1"/>
  <c r="Q19" i="15" s="1"/>
  <c r="S15" i="15"/>
  <c r="R15" i="15"/>
  <c r="Q15" i="15"/>
  <c r="N15" i="15"/>
  <c r="T15" i="15" s="1"/>
  <c r="V101" i="20" l="1"/>
  <c r="M106" i="20"/>
  <c r="W101" i="20" s="1"/>
  <c r="V101" i="19"/>
  <c r="M106" i="19"/>
  <c r="W101" i="19" s="1"/>
  <c r="U98" i="19"/>
  <c r="E106" i="19"/>
  <c r="V98" i="19" s="1"/>
  <c r="R101" i="19"/>
  <c r="U98" i="18"/>
  <c r="E106" i="18"/>
  <c r="V98" i="18" s="1"/>
  <c r="U98" i="17"/>
  <c r="E106" i="17"/>
  <c r="V98" i="17" s="1"/>
  <c r="V101" i="17"/>
  <c r="M106" i="17"/>
  <c r="W101" i="17" s="1"/>
  <c r="R101" i="17"/>
  <c r="R98" i="17"/>
  <c r="V101" i="16"/>
  <c r="M106" i="16"/>
  <c r="W101" i="16" s="1"/>
  <c r="E106" i="15"/>
  <c r="V98" i="15" s="1"/>
  <c r="M106" i="15"/>
  <c r="W101" i="15" s="1"/>
  <c r="U131" i="12"/>
  <c r="T131" i="12"/>
  <c r="S131" i="12"/>
  <c r="R131" i="12"/>
  <c r="Q131" i="12"/>
  <c r="Q113" i="12"/>
  <c r="R113" i="12"/>
  <c r="S113" i="12"/>
  <c r="T113" i="12"/>
  <c r="U88" i="12"/>
  <c r="S86" i="12"/>
  <c r="Q19" i="12" a="1"/>
  <c r="Q19" i="12" s="1"/>
  <c r="Q15" i="12"/>
  <c r="R15" i="12"/>
  <c r="S15" i="12"/>
  <c r="N80" i="12" l="1"/>
  <c r="L80" i="12"/>
  <c r="G80" i="12"/>
  <c r="R19" i="12"/>
  <c r="N104" i="12"/>
  <c r="U101" i="12" s="1"/>
  <c r="N103" i="12"/>
  <c r="T101" i="12" s="1"/>
  <c r="G103" i="12"/>
  <c r="T98" i="12" s="1"/>
  <c r="N102" i="12"/>
  <c r="S101" i="12" s="1"/>
  <c r="G102" i="12"/>
  <c r="S98" i="12" s="1"/>
  <c r="N101" i="12"/>
  <c r="R101" i="12" s="1"/>
  <c r="G101" i="12"/>
  <c r="R98" i="12" s="1"/>
  <c r="N100" i="12"/>
  <c r="Q101" i="12" s="1"/>
  <c r="G100" i="12"/>
  <c r="Q98" i="12" s="1"/>
  <c r="N79" i="12"/>
  <c r="L79" i="12"/>
  <c r="G79" i="12"/>
  <c r="N78" i="12"/>
  <c r="L78" i="12"/>
  <c r="G78" i="12"/>
  <c r="N77" i="12"/>
  <c r="L77" i="12"/>
  <c r="G77" i="12"/>
  <c r="N76" i="12"/>
  <c r="L76" i="12"/>
  <c r="G76" i="12"/>
  <c r="N75" i="12"/>
  <c r="L75" i="12"/>
  <c r="G75" i="12"/>
  <c r="N74" i="12"/>
  <c r="L74" i="12"/>
  <c r="G74" i="12"/>
  <c r="N73" i="12"/>
  <c r="L73" i="12"/>
  <c r="G73" i="12"/>
  <c r="N72" i="12"/>
  <c r="L72" i="12"/>
  <c r="G72" i="12"/>
  <c r="N71" i="12"/>
  <c r="L71" i="12"/>
  <c r="G71" i="12"/>
  <c r="N70" i="12"/>
  <c r="L70" i="12"/>
  <c r="G70" i="12"/>
  <c r="N69" i="12"/>
  <c r="L69" i="12"/>
  <c r="G69" i="12"/>
  <c r="N68" i="12"/>
  <c r="L68" i="12"/>
  <c r="G68" i="12"/>
  <c r="N67" i="12"/>
  <c r="L67" i="12"/>
  <c r="G67" i="12"/>
  <c r="N66" i="12"/>
  <c r="L66" i="12"/>
  <c r="G66" i="12"/>
  <c r="N65" i="12"/>
  <c r="L65" i="12"/>
  <c r="G65" i="12"/>
  <c r="N64" i="12"/>
  <c r="L64" i="12"/>
  <c r="G64" i="12"/>
  <c r="N63" i="12"/>
  <c r="L63" i="12"/>
  <c r="G63" i="12"/>
  <c r="N62" i="12"/>
  <c r="L62" i="12"/>
  <c r="G62" i="12"/>
  <c r="N61" i="12"/>
  <c r="L61" i="12"/>
  <c r="G61" i="12"/>
  <c r="M53" i="12"/>
  <c r="G53" i="12"/>
  <c r="M52" i="12"/>
  <c r="G52" i="12"/>
  <c r="M51" i="12"/>
  <c r="G51" i="12"/>
  <c r="M50" i="12"/>
  <c r="G50" i="12"/>
  <c r="M49" i="12"/>
  <c r="G49" i="12"/>
  <c r="M48" i="12"/>
  <c r="G48" i="12"/>
  <c r="M47" i="12"/>
  <c r="G47" i="12"/>
  <c r="M46" i="12"/>
  <c r="G46" i="12"/>
  <c r="M45" i="12"/>
  <c r="G45" i="12"/>
  <c r="M44" i="12"/>
  <c r="G44" i="12"/>
  <c r="M43" i="12"/>
  <c r="G43" i="12"/>
  <c r="M42" i="12"/>
  <c r="G42" i="12"/>
  <c r="M41" i="12"/>
  <c r="G41" i="12"/>
  <c r="M40" i="12"/>
  <c r="G40" i="12"/>
  <c r="M39" i="12"/>
  <c r="G39" i="12"/>
  <c r="M38" i="12"/>
  <c r="G38" i="12"/>
  <c r="M37" i="12"/>
  <c r="G37" i="12"/>
  <c r="M36" i="12"/>
  <c r="G36" i="12"/>
  <c r="M35" i="12"/>
  <c r="G35" i="12"/>
  <c r="M34" i="12"/>
  <c r="G34" i="12"/>
  <c r="N20" i="12"/>
  <c r="N15" i="12"/>
  <c r="T15" i="12" s="1"/>
  <c r="C106" i="12" l="1"/>
  <c r="J106" i="12"/>
  <c r="M106" i="12" l="1"/>
  <c r="W101" i="12" s="1"/>
  <c r="V101" i="12"/>
  <c r="E106" i="12"/>
  <c r="V98" i="12" s="1"/>
  <c r="U98"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<sst xmlns="http://schemas.openxmlformats.org/spreadsheetml/2006/main" count="4708" uniqueCount="2734">
  <si>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</si>
  <si>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</si>
  <si>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</si>
  <si>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</si>
  <si>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</si>
  <si>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</si>
  <si>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</si>
  <si>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</si>
  <si>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</si>
  <si>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</si>
  <si>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</si>
  <si>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</si>
  <si>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</si>
  <si>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</si>
  <si>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</si>
  <si>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 xml:space="preserve">En esta sección se registrará  la información que corresponde a la Experiencia del Oferente y deberá adjuntar  el acta de liquidación para los contratos que se encuentren liquidados, y  para los contratos que se encuentran ejecutados y no liquidados deberá adjuntar copia el contrato y certificación del supervisor del cumplimiento al 100% del objeto del contrato. </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</si>
  <si>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</si>
  <si>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</si>
  <si>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</si>
  <si>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</si>
  <si>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</si>
  <si>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</si>
  <si>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</si>
  <si>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</si>
  <si>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</si>
  <si>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</si>
  <si>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</si>
  <si>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</si>
  <si>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</si>
  <si>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1234567890-cuetr</t>
  </si>
  <si>
    <t>Experiencia (meses)</t>
  </si>
  <si>
    <t>Si</t>
  </si>
  <si>
    <t>Liquidado</t>
  </si>
  <si>
    <t>INV-003-2020-ICBF-ANT-HCB</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</si>
  <si>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</si>
  <si>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</si>
  <si>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</si>
  <si>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</si>
  <si>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</si>
  <si>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</si>
  <si>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</si>
  <si>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</si>
  <si>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</si>
  <si>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</si>
  <si>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</si>
  <si>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</si>
  <si>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</si>
  <si>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</si>
  <si>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</si>
  <si>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</si>
  <si>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</si>
  <si>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</si>
  <si>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</si>
  <si>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</si>
  <si>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</si>
  <si>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</si>
  <si>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</si>
  <si>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</si>
  <si>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</si>
  <si>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</si>
  <si>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</si>
  <si>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</si>
  <si>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</si>
  <si>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</si>
  <si>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</si>
  <si>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</si>
  <si>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</si>
  <si>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</si>
  <si>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</si>
  <si>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</si>
  <si>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</si>
  <si>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</si>
  <si>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</si>
  <si>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</si>
  <si>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</si>
  <si>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</si>
  <si>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</si>
  <si>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</si>
  <si>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</si>
  <si>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</si>
  <si>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</si>
  <si>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</si>
  <si>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</si>
  <si>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</si>
  <si>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</si>
  <si>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</si>
  <si>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</si>
  <si>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</si>
  <si>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</si>
  <si>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</si>
  <si>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</si>
  <si>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</si>
  <si>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</si>
  <si>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</si>
  <si>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</si>
  <si>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</si>
  <si>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</si>
  <si>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</si>
  <si>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</si>
  <si>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</si>
  <si>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</si>
  <si>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</si>
  <si>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</si>
  <si>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</si>
  <si>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</si>
  <si>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</si>
  <si>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</si>
  <si>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</si>
  <si>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</si>
  <si>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</si>
  <si>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</si>
  <si>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</si>
  <si>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</si>
  <si>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</si>
  <si>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</si>
  <si>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</si>
  <si>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</si>
  <si>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</si>
  <si>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</si>
  <si>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</si>
  <si>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</si>
  <si>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</si>
  <si>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</si>
  <si>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</si>
  <si>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</si>
  <si>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</si>
  <si>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</si>
  <si>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</si>
  <si>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</si>
  <si>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</si>
  <si>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</si>
  <si>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</si>
  <si>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</si>
  <si>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</si>
  <si>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</si>
  <si>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</si>
  <si>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</si>
  <si>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</si>
  <si>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</si>
  <si>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</si>
  <si>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</si>
  <si>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</si>
  <si>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</si>
  <si>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</si>
  <si>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</si>
  <si>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</si>
  <si>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</si>
  <si>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</si>
  <si>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</si>
  <si>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</si>
  <si>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</si>
  <si>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</si>
  <si>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</si>
  <si>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</si>
  <si>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</si>
  <si>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</si>
  <si>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</si>
  <si>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</si>
  <si>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</si>
  <si>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</si>
  <si>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</si>
  <si>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</si>
  <si>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</si>
  <si>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</si>
  <si>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</si>
  <si>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</si>
  <si>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</si>
  <si>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</si>
  <si>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</si>
  <si>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</si>
  <si>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</si>
  <si>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</si>
  <si>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</si>
  <si>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</si>
  <si>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</si>
  <si>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</si>
  <si>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</si>
  <si>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</si>
  <si>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</si>
  <si>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</si>
  <si>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</si>
  <si>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</si>
  <si>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</si>
  <si>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</si>
  <si>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</si>
  <si>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</si>
  <si>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</si>
  <si>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</si>
  <si>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</si>
  <si>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</si>
  <si>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</si>
  <si>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</si>
  <si>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</si>
  <si>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</si>
  <si>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</si>
  <si>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</si>
  <si>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</si>
  <si>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</si>
  <si>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</si>
  <si>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</si>
  <si>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</si>
  <si>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</si>
  <si>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</si>
  <si>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</si>
  <si>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</si>
  <si>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</si>
  <si>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</si>
  <si>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</si>
  <si>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</si>
  <si>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</si>
  <si>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</si>
  <si>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</si>
  <si>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</si>
  <si>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</si>
  <si>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</si>
  <si>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</si>
  <si>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</si>
  <si>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</si>
  <si>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</si>
  <si>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</si>
  <si>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</si>
  <si>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</si>
  <si>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</si>
  <si>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</si>
  <si>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</si>
  <si>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</si>
  <si>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</si>
  <si>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</si>
  <si>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</si>
  <si>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</si>
  <si>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</si>
  <si>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</si>
  <si>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</si>
  <si>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</si>
  <si>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</si>
  <si>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</si>
  <si>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</si>
  <si>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</si>
  <si>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</si>
  <si>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</si>
  <si>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</si>
  <si>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</si>
  <si>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</si>
  <si>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</si>
  <si>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</si>
  <si>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</si>
  <si>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</si>
  <si>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</si>
  <si>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</si>
  <si>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</si>
  <si>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</si>
  <si>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</si>
  <si>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</si>
  <si>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</si>
  <si>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</si>
  <si>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</si>
  <si>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</si>
  <si>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</si>
  <si>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</si>
  <si>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</si>
  <si>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</si>
  <si>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</si>
  <si>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</si>
  <si>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</si>
  <si>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</si>
  <si>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</si>
  <si>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</si>
  <si>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</si>
  <si>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</si>
  <si>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</si>
  <si>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</si>
  <si>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</si>
  <si>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</si>
  <si>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</si>
  <si>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</si>
  <si>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</si>
  <si>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</si>
  <si>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</si>
  <si>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</si>
  <si>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</si>
  <si>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</si>
  <si>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</si>
  <si>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</si>
  <si>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</si>
  <si>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</si>
  <si>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</si>
  <si>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</si>
  <si>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</si>
  <si>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</si>
  <si>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</si>
  <si>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</si>
  <si>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</si>
  <si>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</si>
  <si>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</si>
  <si>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</si>
  <si>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</si>
  <si>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</si>
  <si>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</si>
  <si>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</si>
  <si>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</si>
  <si>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</si>
  <si>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</si>
  <si>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</si>
  <si>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</si>
  <si>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</si>
  <si>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</si>
  <si>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</si>
  <si>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</si>
  <si>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</si>
  <si>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</si>
  <si>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</si>
  <si>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</si>
  <si>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</si>
  <si>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</si>
  <si>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</si>
  <si>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</si>
  <si>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</si>
  <si>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</si>
  <si>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</si>
  <si>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</si>
  <si>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</si>
  <si>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</si>
  <si>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</si>
  <si>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</si>
  <si>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</si>
  <si>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</si>
  <si>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</si>
  <si>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</si>
  <si>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</si>
  <si>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</si>
  <si>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</si>
  <si>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</si>
  <si>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</si>
  <si>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</si>
  <si>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</si>
  <si>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</si>
  <si>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</si>
  <si>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</si>
  <si>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</si>
  <si>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</si>
  <si>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</si>
  <si>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</si>
  <si>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</si>
  <si>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</si>
  <si>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</si>
  <si>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</si>
  <si>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</si>
  <si>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</si>
  <si>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</si>
  <si>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</si>
  <si>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</si>
  <si>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</si>
  <si>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</si>
  <si>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</si>
  <si>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</si>
  <si>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</si>
  <si>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</si>
  <si>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</si>
  <si>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</si>
  <si>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</si>
  <si>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</si>
  <si>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</si>
  <si>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</si>
  <si>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</si>
  <si>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</si>
  <si>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</si>
  <si>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</si>
  <si>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</si>
  <si>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</si>
  <si>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</si>
  <si>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</si>
  <si>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</si>
  <si>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</si>
  <si>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</si>
  <si>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</si>
  <si>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</si>
  <si>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</si>
  <si>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</si>
  <si>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</si>
  <si>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</si>
  <si>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</si>
  <si>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</si>
  <si>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</si>
  <si>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</si>
  <si>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</si>
  <si>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</si>
  <si>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</si>
  <si>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</si>
  <si>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</si>
  <si>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</si>
  <si>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</si>
  <si>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</si>
  <si>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</si>
  <si>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</si>
  <si>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</si>
  <si>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</si>
  <si>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</si>
  <si>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</si>
  <si>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</si>
  <si>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</si>
  <si>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</si>
  <si>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</si>
  <si>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</si>
  <si>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</si>
  <si>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</si>
  <si>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</si>
  <si>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</si>
  <si>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</si>
  <si>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</si>
  <si>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</si>
  <si>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</si>
  <si>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</si>
  <si>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</si>
  <si>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</si>
  <si>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</si>
  <si>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</si>
  <si>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</si>
  <si>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</si>
  <si>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</si>
  <si>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</si>
  <si>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</si>
  <si>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</si>
  <si>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</si>
  <si>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</si>
  <si>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</si>
  <si>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</si>
  <si>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</si>
  <si>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</si>
  <si>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</si>
  <si>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</si>
  <si>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</si>
  <si>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</si>
  <si>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</si>
  <si>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</si>
  <si>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</si>
  <si>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</si>
  <si>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</si>
  <si>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</si>
  <si>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</si>
  <si>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</si>
  <si>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</si>
  <si>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</si>
  <si>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</si>
  <si>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</si>
  <si>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</si>
  <si>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</si>
  <si>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</si>
  <si>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</si>
  <si>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</si>
  <si>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</si>
  <si>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</si>
  <si>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</si>
  <si>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</si>
  <si>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</si>
  <si>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</si>
  <si>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</si>
  <si>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</si>
  <si>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</si>
  <si>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</si>
  <si>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</si>
  <si>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</si>
  <si>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</si>
  <si>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</si>
  <si>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</si>
  <si>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</si>
  <si>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</si>
  <si>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</si>
  <si>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</si>
  <si>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</si>
  <si>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</si>
  <si>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</si>
  <si>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</si>
  <si>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</si>
  <si>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</si>
  <si>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</si>
  <si>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</si>
  <si>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</si>
  <si>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</si>
  <si>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</si>
  <si>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</si>
  <si>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</si>
  <si>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</si>
  <si>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</si>
  <si>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</si>
  <si>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</si>
  <si>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</si>
  <si>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</si>
  <si>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</si>
  <si>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</si>
  <si>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</si>
  <si>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</si>
  <si>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</si>
  <si>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</si>
  <si>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</si>
  <si>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</si>
  <si>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</si>
  <si>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</si>
  <si>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</si>
  <si>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</si>
  <si>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</si>
  <si>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</si>
  <si>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</si>
  <si>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</si>
  <si>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</si>
  <si>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</si>
  <si>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</si>
  <si>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</si>
  <si>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</si>
  <si>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</si>
  <si>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</si>
  <si>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</si>
  <si>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</si>
  <si>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</si>
  <si>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</si>
  <si>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</si>
  <si>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</si>
  <si>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</si>
  <si>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</si>
  <si>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</si>
  <si>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</si>
  <si>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</si>
  <si>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</si>
  <si>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</si>
  <si>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</si>
  <si>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</si>
  <si>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</si>
  <si>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</si>
  <si>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</si>
  <si>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</si>
  <si>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</si>
  <si>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</si>
  <si>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</si>
  <si>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</si>
  <si>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</si>
  <si>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</si>
  <si>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</si>
  <si>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</si>
  <si>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</si>
  <si>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</si>
  <si>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</si>
  <si>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</si>
  <si>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</si>
  <si>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</si>
  <si>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</si>
  <si>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</si>
  <si>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</si>
  <si>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</si>
  <si>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</si>
  <si>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</si>
  <si>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</si>
  <si>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</si>
  <si>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</si>
  <si>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</si>
  <si>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</si>
  <si>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</si>
  <si>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</si>
  <si>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</si>
  <si>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</si>
  <si>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</si>
  <si>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</si>
  <si>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</si>
  <si>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</si>
  <si>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</si>
  <si>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</si>
  <si>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</si>
  <si>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</si>
  <si>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</si>
  <si>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</si>
  <si>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</si>
  <si>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</si>
  <si>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</si>
  <si>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</si>
  <si>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</si>
  <si>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</si>
  <si>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</si>
  <si>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</si>
  <si>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</si>
  <si>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</si>
  <si>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</si>
  <si>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</si>
  <si>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</si>
  <si>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</si>
  <si>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</si>
  <si>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</si>
  <si>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</si>
  <si>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</si>
  <si>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</si>
  <si>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</si>
  <si>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</si>
  <si>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</si>
  <si>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</si>
  <si>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</si>
  <si>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</si>
  <si>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</si>
  <si>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</si>
  <si>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</si>
  <si>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</si>
  <si>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</si>
  <si>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</si>
  <si>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</si>
  <si>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</si>
  <si>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</si>
  <si>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</si>
  <si>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</si>
  <si>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</si>
  <si>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</si>
  <si>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</si>
  <si>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</si>
  <si>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</si>
  <si>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</si>
  <si>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</si>
  <si>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</si>
  <si>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</si>
  <si>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</si>
  <si>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</si>
  <si>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</si>
  <si>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</si>
  <si>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</si>
  <si>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</si>
  <si>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</si>
  <si>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</si>
  <si>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</si>
  <si>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</si>
  <si>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</si>
  <si>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</si>
  <si>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</si>
  <si>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</si>
  <si>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</si>
  <si>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</si>
  <si>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</si>
  <si>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</si>
  <si>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</si>
  <si>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</si>
  <si>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</si>
  <si>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</si>
  <si>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</si>
  <si>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</si>
  <si>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</si>
  <si>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</si>
  <si>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</si>
  <si>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</si>
  <si>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</si>
  <si>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</si>
  <si>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</si>
  <si>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</si>
  <si>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</si>
  <si>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</si>
  <si>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</si>
  <si>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</si>
  <si>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</si>
  <si>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</si>
  <si>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</si>
  <si>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</si>
  <si>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</si>
  <si>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</si>
  <si>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</si>
  <si>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</si>
  <si>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</si>
  <si>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</si>
  <si>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</si>
  <si>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</si>
  <si>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</si>
  <si>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</si>
  <si>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</si>
  <si>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</si>
  <si>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</si>
  <si>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</si>
  <si>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</si>
  <si>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</si>
  <si>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</si>
  <si>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</si>
  <si>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</si>
  <si>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</si>
  <si>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</si>
  <si>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</si>
  <si>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</si>
  <si>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</si>
  <si>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</si>
  <si>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</si>
  <si>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</si>
  <si>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</si>
  <si>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</si>
  <si>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</si>
  <si>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</si>
  <si>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</si>
  <si>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</si>
  <si>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</si>
  <si>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</si>
  <si>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</si>
  <si>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</si>
  <si>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</si>
  <si>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</si>
  <si>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</si>
  <si>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</si>
  <si>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</si>
  <si>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</si>
  <si>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</si>
  <si>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</si>
  <si>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</si>
  <si>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</si>
  <si>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</si>
  <si>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</si>
  <si>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</si>
  <si>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</si>
  <si>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</si>
  <si>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</si>
  <si>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</si>
  <si>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</si>
  <si>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</si>
  <si>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</si>
  <si>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</si>
  <si>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</si>
  <si>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</si>
  <si>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</si>
  <si>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</si>
  <si>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</si>
  <si>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</si>
  <si>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</si>
  <si>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</si>
  <si>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</si>
  <si>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</si>
  <si>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</si>
  <si>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</si>
  <si>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</si>
  <si>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</si>
  <si>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</si>
  <si>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</si>
  <si>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</si>
  <si>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</si>
  <si>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</si>
  <si>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</si>
  <si>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</si>
  <si>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</si>
  <si>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</si>
  <si>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</si>
  <si>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</si>
  <si>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</si>
  <si>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</si>
  <si>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</si>
  <si>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</si>
  <si>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</si>
  <si>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</si>
  <si>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</si>
  <si>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</si>
  <si>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</si>
  <si>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</si>
  <si>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</si>
  <si>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</si>
  <si>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</si>
  <si>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</si>
  <si>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</si>
  <si>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</si>
  <si>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</si>
  <si>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</si>
  <si>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</si>
  <si>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</si>
  <si>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</si>
  <si>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</si>
  <si>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</si>
  <si>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</si>
  <si>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</si>
  <si>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</si>
  <si>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</si>
  <si>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</si>
  <si>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</si>
  <si>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</si>
  <si>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</si>
  <si>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</si>
  <si>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</si>
  <si>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</si>
  <si>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</si>
  <si>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</si>
  <si>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</si>
  <si>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</si>
  <si>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</si>
  <si>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</si>
  <si>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</si>
  <si>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</si>
  <si>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</si>
  <si>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</si>
  <si>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</si>
  <si>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</si>
  <si>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</si>
  <si>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</si>
  <si>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</si>
  <si>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</si>
  <si>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</si>
  <si>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</si>
  <si>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</si>
  <si>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</si>
  <si>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</si>
  <si>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</si>
  <si>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</si>
  <si>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</si>
  <si>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</si>
  <si>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</si>
  <si>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</si>
  <si>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</si>
  <si>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</si>
  <si>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</si>
  <si>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</si>
  <si>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</si>
  <si>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</si>
  <si>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</si>
  <si>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</si>
  <si>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</si>
  <si>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</si>
  <si>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</si>
  <si>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</si>
  <si>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</si>
  <si>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</si>
  <si>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</si>
  <si>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</si>
  <si>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</si>
  <si>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</si>
  <si>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</si>
  <si>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</si>
  <si>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</si>
  <si>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</si>
  <si>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</si>
  <si>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</si>
  <si>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</si>
  <si>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</si>
  <si>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</si>
  <si>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</si>
  <si>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</si>
  <si>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</si>
  <si>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</si>
  <si>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</si>
  <si>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</si>
  <si>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</si>
  <si>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</si>
  <si>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</si>
  <si>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</si>
  <si>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</si>
  <si>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</si>
  <si>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</si>
  <si>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</si>
  <si>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</si>
  <si>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</si>
  <si>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</si>
  <si>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</si>
  <si>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</si>
  <si>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</si>
  <si>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</si>
  <si>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</si>
  <si>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</si>
  <si>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</si>
  <si>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</si>
  <si>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</si>
  <si>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</si>
  <si>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</si>
  <si>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</si>
  <si>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</si>
  <si>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</si>
  <si>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</si>
  <si>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</si>
  <si>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</si>
  <si>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</si>
  <si>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</si>
  <si>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</si>
  <si>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</si>
  <si>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</si>
  <si>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</si>
  <si>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</si>
  <si>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</si>
  <si>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</si>
  <si>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</si>
  <si>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</si>
  <si>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</si>
  <si>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</si>
  <si>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</si>
  <si>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</si>
  <si>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</si>
  <si>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</si>
  <si>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</si>
  <si>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</si>
  <si>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</si>
  <si>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</si>
  <si>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</si>
  <si>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</si>
  <si>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</si>
  <si>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</si>
  <si>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</si>
  <si>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</si>
  <si>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</si>
  <si>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</si>
  <si>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</si>
  <si>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</si>
  <si>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</si>
  <si>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</si>
  <si>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</si>
  <si>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</si>
  <si>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</si>
  <si>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</si>
  <si>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</si>
  <si>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</si>
  <si>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</si>
  <si>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</si>
  <si>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</si>
  <si>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</si>
  <si>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</si>
  <si>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</si>
  <si>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</si>
  <si>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</si>
  <si>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</si>
  <si>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</si>
  <si>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</si>
  <si>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</si>
  <si>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</si>
  <si>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</si>
  <si>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</si>
  <si>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</si>
  <si>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</si>
  <si>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</si>
  <si>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</si>
  <si>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</si>
  <si>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</si>
  <si>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</si>
  <si>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</si>
  <si>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</si>
  <si>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</si>
  <si>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</si>
  <si>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</si>
  <si>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</si>
  <si>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</si>
  <si>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</si>
  <si>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</si>
  <si>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</si>
  <si>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</si>
  <si>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</si>
  <si>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</si>
  <si>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</si>
  <si>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</si>
  <si>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</si>
  <si>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</si>
  <si>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</si>
  <si>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</si>
  <si>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</si>
  <si>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</si>
  <si>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</si>
  <si>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</si>
  <si>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</si>
  <si>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</si>
  <si>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</si>
  <si>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</si>
  <si>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</si>
  <si>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</si>
  <si>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</si>
  <si>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</si>
  <si>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</si>
  <si>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</si>
  <si>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</si>
  <si>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</si>
  <si>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</si>
  <si>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</si>
  <si>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</si>
  <si>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</si>
  <si>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</si>
  <si>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</si>
  <si>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</si>
  <si>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</si>
  <si>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</si>
  <si>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</si>
  <si>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</si>
  <si>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</si>
  <si>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</si>
  <si>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</si>
  <si>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</si>
  <si>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</si>
  <si>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</si>
  <si>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</si>
  <si>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</si>
  <si>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</si>
  <si>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</si>
  <si>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</si>
  <si>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</si>
  <si>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</si>
  <si>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</si>
  <si>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</si>
  <si>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</si>
  <si>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</si>
  <si>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</si>
  <si>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</si>
  <si>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</si>
  <si>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</si>
  <si>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</si>
  <si>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</si>
  <si>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</si>
  <si>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</si>
  <si>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</si>
  <si>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</si>
  <si>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</si>
  <si>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</si>
  <si>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</si>
  <si>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</si>
  <si>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</si>
  <si>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</si>
  <si>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</si>
  <si>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</si>
  <si>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</si>
  <si>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</si>
  <si>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</si>
  <si>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</si>
  <si>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</si>
  <si>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</si>
  <si>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</si>
  <si>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</si>
  <si>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</si>
  <si>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</si>
  <si>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</si>
  <si>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</si>
  <si>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</si>
  <si>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</si>
  <si>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</si>
  <si>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</si>
  <si>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</si>
  <si>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</si>
  <si>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</si>
  <si>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</si>
  <si>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</si>
  <si>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</si>
  <si>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</si>
  <si>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</si>
  <si>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</si>
  <si>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</si>
  <si>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</si>
  <si>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</si>
  <si>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</si>
  <si>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</si>
  <si>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</si>
  <si>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</si>
  <si>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</si>
  <si>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</si>
  <si>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</si>
  <si>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</si>
  <si>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</si>
  <si>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</si>
  <si>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</si>
  <si>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</si>
  <si>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</si>
  <si>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</si>
  <si>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</si>
  <si>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</si>
  <si>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</si>
  <si>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</si>
  <si>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</si>
  <si>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</si>
  <si>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</si>
  <si>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</si>
  <si>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</si>
  <si>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</si>
  <si>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</si>
  <si>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</si>
  <si>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</si>
  <si>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</si>
  <si>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</si>
  <si>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</si>
  <si>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</si>
  <si>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</si>
  <si>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</si>
  <si>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</si>
  <si>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</si>
  <si>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</si>
  <si>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</si>
  <si>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</si>
  <si>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</si>
  <si>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</si>
  <si>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</si>
  <si>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</si>
  <si>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</si>
  <si>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</si>
  <si>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</si>
  <si>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</si>
  <si>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</si>
  <si>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</si>
  <si>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</si>
  <si>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</si>
  <si>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</si>
  <si>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</si>
  <si>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</si>
  <si>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</si>
  <si>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</si>
  <si>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</si>
  <si>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</si>
  <si>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</si>
  <si>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</si>
  <si>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</si>
  <si>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</si>
  <si>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</si>
  <si>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</si>
  <si>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</si>
  <si>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</si>
  <si>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</si>
  <si>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</si>
  <si>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</si>
  <si>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</si>
  <si>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</si>
  <si>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</si>
  <si>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</si>
  <si>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</si>
  <si>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</si>
  <si>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</si>
  <si>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</si>
  <si>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</si>
  <si>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</si>
  <si>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</si>
  <si>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</si>
  <si>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</si>
  <si>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</si>
  <si>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</si>
  <si>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</si>
  <si>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</si>
  <si>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</si>
  <si>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</si>
  <si>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</si>
  <si>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</si>
  <si>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</si>
  <si>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</si>
  <si>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</si>
  <si>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</si>
  <si>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</si>
  <si>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</si>
  <si>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</si>
  <si>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</si>
  <si>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</si>
  <si>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</si>
  <si>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</si>
  <si>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</si>
  <si>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</si>
  <si>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</si>
  <si>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</si>
  <si>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</si>
  <si>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</si>
  <si>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</si>
  <si>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</si>
  <si>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</si>
  <si>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</si>
  <si>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</si>
  <si>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</si>
  <si>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</si>
  <si>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</si>
  <si>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</si>
  <si>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</si>
  <si>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</si>
  <si>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</si>
  <si>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</si>
  <si>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</si>
  <si>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</si>
  <si>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</si>
  <si>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</si>
  <si>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</si>
  <si>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</si>
  <si>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</si>
  <si>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</si>
  <si>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</si>
  <si>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</si>
  <si>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</si>
  <si>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</si>
  <si>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</si>
  <si>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</si>
  <si>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</si>
  <si>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</si>
  <si>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</si>
  <si>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</si>
  <si>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</si>
  <si>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</si>
  <si>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</si>
  <si>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</si>
  <si>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Declaro que todos los datos xxxxxxxxxx</t>
  </si>
  <si>
    <t>xxxxxxxxx</t>
  </si>
  <si>
    <t>UNSPSC</t>
  </si>
  <si>
    <t>Link Manual operativo Xxxxxx</t>
  </si>
  <si>
    <t>Link Manual operativo de Infraestructura</t>
  </si>
  <si>
    <t>En esta sección se registrará el cumplimento o no del criterio de Mínimos  a contar con la infraestructura básica para la prestación de servicio por cada  una de las  modalidades el servicio y al seleccionar "Si" en la casilla Cumple, usted como Representante legal de la EAS esta declarando bajo gravedad de juramento el cumplimento de este requisito.</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</si>
  <si>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</si>
  <si>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</si>
  <si>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</si>
  <si>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</si>
  <si>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</si>
  <si>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</si>
  <si>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</si>
  <si>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</si>
  <si>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</si>
  <si>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</si>
  <si>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</si>
  <si>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</si>
  <si>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</si>
  <si>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</si>
  <si>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</si>
  <si>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</si>
  <si>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</si>
  <si>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</si>
  <si>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</si>
  <si>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</si>
  <si>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</si>
  <si>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</si>
  <si>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</si>
  <si>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</si>
  <si>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</si>
  <si>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</si>
  <si>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</si>
  <si>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</si>
  <si>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</si>
  <si>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</si>
  <si>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</si>
  <si>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</si>
  <si>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</si>
  <si>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</si>
  <si>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</si>
  <si>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</si>
  <si>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</si>
  <si>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</si>
  <si>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</si>
  <si>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</si>
  <si>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</si>
  <si>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</si>
  <si>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</si>
  <si>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</si>
  <si>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</si>
  <si>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</si>
  <si>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</si>
  <si>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</si>
  <si>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</si>
  <si>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</si>
  <si>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</si>
  <si>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</si>
  <si>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</si>
  <si>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</si>
  <si>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</si>
  <si>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</si>
  <si>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</si>
  <si>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</si>
  <si>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</si>
  <si>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</si>
  <si>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</si>
  <si>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</si>
  <si>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</si>
  <si>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</si>
  <si>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</si>
  <si>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</si>
  <si>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</si>
  <si>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</si>
  <si>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</si>
  <si>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</si>
  <si>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</si>
  <si>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</si>
  <si>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</si>
  <si>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</si>
  <si>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</si>
  <si>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</si>
  <si>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</si>
  <si>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</si>
  <si>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</si>
  <si>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</si>
  <si>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</si>
  <si>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</si>
  <si>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</si>
  <si>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</si>
  <si>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</si>
  <si>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</si>
  <si>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</si>
  <si>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</si>
  <si>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</si>
  <si>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</si>
  <si>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</si>
  <si>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</si>
  <si>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</si>
  <si>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</si>
  <si>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</si>
  <si>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</si>
  <si>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</si>
  <si>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</si>
  <si>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</si>
  <si>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</si>
  <si>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</si>
  <si>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</si>
  <si>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</si>
  <si>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</si>
  <si>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</si>
  <si>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</si>
  <si>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</si>
  <si>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</si>
  <si>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</si>
  <si>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</si>
  <si>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</si>
  <si>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</si>
  <si>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</si>
  <si>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</si>
  <si>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</si>
  <si>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</si>
  <si>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</si>
  <si>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</si>
  <si>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</si>
  <si>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</si>
  <si>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</si>
  <si>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</si>
  <si>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</si>
  <si>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</si>
  <si>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</si>
  <si>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</si>
  <si>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</si>
  <si>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</si>
  <si>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</si>
  <si>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</si>
  <si>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</si>
  <si>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</si>
  <si>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</si>
  <si>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</si>
  <si>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</si>
  <si>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</si>
  <si>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</si>
  <si>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</si>
  <si>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</si>
  <si>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</si>
  <si>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</si>
  <si>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</si>
  <si>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</si>
  <si>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</si>
  <si>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</si>
  <si>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</si>
  <si>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</si>
  <si>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</si>
  <si>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</si>
  <si>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</si>
  <si>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</si>
  <si>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</si>
  <si>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</si>
  <si>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</si>
  <si>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</si>
  <si>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</si>
  <si>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</si>
  <si>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</si>
  <si>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</si>
  <si>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</si>
  <si>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</si>
  <si>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</si>
  <si>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</si>
  <si>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</si>
  <si>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</si>
  <si>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</si>
  <si>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</si>
  <si>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</si>
  <si>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</si>
  <si>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</si>
  <si>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</si>
  <si>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</si>
  <si>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</si>
  <si>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</si>
  <si>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</si>
  <si>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</si>
  <si>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</si>
  <si>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</si>
  <si>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</si>
  <si>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</si>
  <si>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</si>
  <si>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</si>
  <si>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</si>
  <si>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</si>
  <si>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</si>
  <si>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</si>
  <si>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</si>
  <si>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</si>
  <si>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</si>
  <si>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</si>
  <si>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</si>
  <si>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</si>
  <si>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</si>
  <si>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</si>
  <si>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</si>
  <si>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</si>
  <si>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</si>
  <si>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</si>
  <si>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</si>
  <si>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</si>
  <si>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</si>
  <si>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</si>
  <si>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</si>
  <si>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</si>
  <si>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</si>
  <si>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</si>
  <si>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</si>
  <si>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</si>
  <si>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</si>
  <si>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</si>
  <si>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</si>
  <si>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</si>
  <si>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</si>
  <si>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</si>
  <si>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</si>
  <si>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</si>
  <si>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</si>
  <si>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</si>
  <si>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</si>
  <si>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</si>
  <si>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</si>
  <si>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</si>
  <si>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</si>
  <si>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</si>
  <si>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</si>
  <si>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</si>
  <si>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</si>
  <si>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</si>
  <si>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</si>
  <si>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</si>
  <si>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</si>
  <si>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</si>
  <si>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</si>
  <si>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</si>
  <si>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</si>
  <si>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</si>
  <si>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</si>
  <si>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</si>
  <si>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</si>
  <si>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</si>
  <si>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</si>
  <si>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</si>
  <si>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</si>
  <si>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</si>
  <si>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</si>
  <si>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</si>
  <si>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</si>
  <si>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</si>
  <si>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</si>
  <si>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</si>
  <si>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</si>
  <si>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</si>
  <si>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</si>
  <si>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</si>
  <si>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</si>
  <si>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</si>
  <si>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</si>
  <si>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</si>
  <si>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</si>
  <si>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</si>
  <si>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</si>
  <si>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</si>
  <si>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</si>
  <si>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</si>
  <si>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</si>
  <si>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</si>
  <si>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</si>
  <si>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</si>
  <si>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</si>
  <si>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</si>
  <si>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</si>
  <si>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</si>
  <si>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</si>
  <si>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</si>
  <si>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</si>
  <si>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</si>
  <si>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</si>
  <si>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</si>
  <si>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</si>
  <si>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</si>
  <si>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</si>
  <si>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</si>
  <si>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</si>
  <si>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</si>
  <si>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</si>
  <si>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</si>
  <si>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</si>
  <si>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</si>
  <si>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</si>
  <si>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</si>
  <si>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</si>
  <si>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</si>
  <si>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</si>
  <si>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</si>
  <si>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</si>
  <si>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</si>
  <si>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</si>
  <si>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</si>
  <si>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</si>
  <si>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</si>
  <si>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</si>
  <si>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</si>
  <si>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</si>
  <si>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</si>
  <si>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</si>
  <si>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</si>
  <si>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</si>
  <si>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</si>
  <si>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</si>
  <si>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</si>
  <si>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</si>
  <si>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</si>
  <si>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</si>
  <si>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</si>
  <si>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</si>
  <si>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</si>
  <si>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</si>
  <si>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</si>
  <si>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</si>
  <si>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</si>
  <si>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</si>
  <si>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</si>
  <si>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</si>
  <si>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</si>
  <si>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</si>
  <si>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</si>
  <si>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</si>
  <si>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</si>
  <si>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</si>
  <si>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</si>
  <si>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</si>
  <si>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</si>
  <si>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</si>
  <si>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</si>
  <si>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</si>
  <si>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</si>
  <si>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</si>
  <si>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</si>
  <si>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</si>
  <si>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</si>
  <si>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</si>
  <si>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</si>
  <si>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</si>
  <si>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</si>
  <si>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</si>
  <si>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</si>
  <si>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</si>
  <si>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</si>
  <si>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</si>
  <si>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</si>
  <si>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</si>
  <si>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</si>
  <si>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</si>
  <si>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</si>
  <si>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</si>
  <si>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</si>
  <si>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</si>
  <si>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</si>
  <si>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</si>
  <si>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</si>
  <si>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</si>
  <si>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</si>
  <si>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</si>
  <si>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</si>
  <si>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</si>
  <si>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</si>
  <si>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</si>
  <si>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</si>
  <si>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</si>
  <si>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</si>
  <si>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</si>
  <si>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</si>
  <si>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</si>
  <si>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</si>
  <si>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</si>
  <si>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</si>
  <si>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</si>
  <si>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</si>
  <si>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</si>
  <si>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</si>
  <si>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</si>
  <si>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</si>
  <si>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</si>
  <si>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</si>
  <si>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</si>
  <si>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</si>
  <si>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</si>
  <si>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</si>
  <si>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</si>
  <si>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</si>
  <si>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</si>
  <si>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</si>
  <si>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</si>
  <si>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</si>
  <si>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</si>
  <si>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</si>
  <si>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</si>
  <si>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</si>
  <si>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</si>
  <si>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</si>
  <si>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</si>
  <si>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</si>
  <si>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</si>
  <si>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</si>
  <si>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</si>
  <si>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</si>
  <si>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</si>
  <si>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</si>
  <si>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</si>
  <si>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</si>
  <si>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</si>
  <si>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</si>
  <si>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</si>
  <si>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</si>
  <si>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</si>
  <si>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</si>
  <si>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</si>
  <si>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</si>
  <si>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</si>
  <si>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</si>
  <si>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</si>
  <si>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</si>
  <si>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</si>
  <si>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</si>
  <si>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</si>
  <si>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</si>
  <si>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</si>
  <si>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</si>
  <si>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</si>
  <si>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</si>
  <si>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</si>
  <si>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</si>
  <si>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</si>
  <si>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</si>
  <si>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</si>
  <si>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</si>
  <si>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</si>
  <si>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</si>
  <si>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</si>
  <si>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</si>
  <si>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</si>
  <si>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</si>
  <si>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</si>
  <si>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</si>
  <si>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</si>
  <si>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</si>
  <si>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</si>
  <si>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</si>
  <si>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</si>
  <si>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</si>
  <si>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</si>
  <si>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</si>
  <si>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</si>
  <si>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</si>
  <si>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</si>
  <si>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</si>
  <si>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</si>
  <si>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</si>
  <si>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</si>
  <si>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</si>
  <si>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</si>
  <si>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</si>
  <si>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</si>
  <si>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</si>
  <si>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</si>
  <si>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</si>
  <si>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</si>
  <si>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</si>
  <si>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</si>
  <si>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</si>
  <si>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</si>
  <si>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</si>
  <si>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</si>
  <si>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</si>
  <si>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</si>
  <si>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</si>
  <si>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</si>
  <si>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</si>
  <si>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</si>
  <si>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</si>
  <si>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</si>
  <si>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</si>
  <si>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</si>
  <si>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</si>
  <si>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</si>
  <si>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</si>
  <si>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</si>
  <si>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</si>
  <si>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</si>
  <si>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</si>
  <si>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</si>
  <si>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</si>
  <si>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</si>
  <si>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</si>
  <si>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</si>
  <si>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</si>
  <si>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</si>
  <si>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</si>
  <si>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</si>
  <si>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</si>
  <si>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</si>
  <si>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</si>
  <si>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</si>
  <si>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</si>
  <si>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</si>
  <si>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</si>
  <si>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</si>
  <si>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</si>
  <si>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</si>
  <si>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</si>
  <si>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</si>
  <si>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</si>
  <si>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</si>
  <si>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</si>
  <si>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</si>
  <si>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</si>
  <si>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</si>
  <si>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</si>
  <si>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</si>
  <si>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</si>
  <si>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</si>
  <si>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</si>
  <si>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</si>
  <si>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</si>
  <si>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</si>
  <si>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</si>
  <si>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</si>
  <si>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</si>
  <si>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</si>
  <si>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</si>
  <si>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</si>
  <si>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</si>
  <si>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</si>
  <si>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</si>
  <si>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</si>
  <si>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</si>
  <si>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</si>
  <si>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</si>
  <si>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</si>
  <si>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</si>
  <si>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</si>
  <si>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</si>
  <si>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</si>
  <si>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</si>
  <si>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</si>
  <si>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</si>
  <si>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</si>
  <si>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</si>
  <si>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</si>
  <si>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</si>
  <si>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</si>
  <si>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</si>
  <si>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</si>
  <si>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</si>
  <si>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</si>
  <si>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</si>
  <si>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</si>
  <si>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</si>
  <si>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</si>
  <si>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</si>
  <si>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</si>
  <si>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</si>
  <si>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</si>
  <si>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</si>
  <si>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</si>
  <si>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</si>
  <si>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</si>
  <si>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</si>
  <si>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</si>
  <si>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</si>
  <si>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</si>
  <si>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</si>
  <si>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</si>
  <si>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</si>
  <si>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</si>
  <si>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</si>
  <si>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</si>
  <si>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</si>
  <si>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</si>
  <si>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</si>
  <si>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</si>
  <si>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</si>
  <si>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</si>
  <si>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</si>
  <si>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</si>
  <si>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</si>
  <si>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</si>
  <si>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</si>
  <si>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</si>
  <si>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</si>
  <si>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</si>
  <si>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</si>
  <si>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</si>
  <si>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</si>
  <si>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</si>
  <si>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</si>
  <si>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</si>
  <si>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</si>
  <si>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</si>
  <si>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</si>
  <si>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</si>
  <si>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</si>
  <si>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</si>
  <si>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</si>
  <si>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</si>
  <si>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</si>
  <si>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</si>
  <si>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</si>
  <si>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</si>
  <si>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</si>
  <si>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</si>
  <si>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</si>
  <si>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</si>
  <si>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</si>
  <si>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</si>
  <si>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</si>
  <si>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</si>
  <si>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</si>
  <si>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</si>
  <si>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</si>
  <si>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</si>
  <si>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</si>
  <si>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</si>
  <si>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</si>
  <si>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</si>
  <si>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</si>
  <si>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</si>
  <si>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</si>
  <si>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</si>
  <si>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</si>
  <si>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</si>
  <si>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</si>
  <si>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</si>
  <si>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</si>
  <si>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</si>
  <si>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</si>
  <si>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</si>
  <si>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</si>
  <si>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</si>
  <si>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</si>
  <si>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</si>
  <si>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</si>
  <si>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</si>
  <si>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</si>
  <si>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</si>
  <si>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</si>
  <si>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</si>
  <si>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</si>
  <si>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</si>
  <si>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</si>
  <si>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</si>
  <si>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</si>
  <si>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</si>
  <si>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</si>
  <si>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</si>
  <si>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</si>
  <si>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</si>
  <si>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</si>
  <si>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</si>
  <si>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</si>
  <si>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</si>
  <si>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</si>
  <si>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</si>
  <si>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</si>
  <si>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</si>
  <si>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</si>
  <si>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</si>
  <si>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</si>
  <si>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</si>
  <si>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</si>
  <si>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</si>
  <si>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</si>
  <si>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</si>
  <si>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</si>
  <si>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</si>
  <si>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</si>
  <si>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</si>
  <si>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</si>
  <si>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</si>
  <si>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</si>
  <si>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</si>
  <si>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</si>
  <si>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</si>
  <si>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</si>
  <si>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</si>
  <si>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</si>
  <si>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</si>
  <si>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</si>
  <si>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</si>
  <si>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</si>
  <si>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</si>
  <si>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</si>
  <si>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</si>
  <si>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</si>
  <si>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</si>
  <si>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</si>
  <si>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</si>
  <si>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</si>
  <si>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</si>
  <si>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</si>
  <si>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</si>
  <si>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</si>
  <si>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</si>
  <si>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</si>
  <si>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</si>
  <si>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</si>
  <si>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</si>
  <si>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</si>
  <si>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</si>
  <si>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</si>
  <si>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</si>
  <si>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</si>
  <si>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</si>
  <si>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</si>
  <si>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</si>
  <si>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</si>
  <si>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</si>
  <si>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</si>
  <si>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</si>
  <si>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</si>
  <si>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</si>
  <si>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</si>
  <si>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</si>
  <si>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</si>
  <si>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</si>
  <si>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</si>
  <si>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</si>
  <si>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</si>
  <si>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</si>
  <si>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</si>
  <si>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</si>
  <si>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</si>
  <si>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</si>
  <si>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</si>
  <si>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</si>
  <si>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</si>
  <si>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</si>
  <si>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</si>
  <si>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</si>
  <si>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</si>
  <si>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</si>
  <si>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</si>
  <si>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</si>
  <si>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</si>
  <si>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</si>
  <si>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</si>
  <si>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</si>
  <si>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</si>
  <si>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</si>
  <si>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</si>
  <si>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</si>
  <si>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</si>
  <si>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</si>
  <si>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</si>
  <si>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</si>
  <si>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</si>
  <si>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</si>
  <si>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</si>
  <si>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</si>
  <si>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</si>
  <si>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</si>
  <si>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</si>
  <si>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</si>
  <si>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</si>
  <si>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</si>
  <si>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</si>
  <si>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</si>
  <si>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</si>
  <si>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</si>
  <si>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</si>
  <si>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</si>
  <si>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</si>
  <si>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</si>
  <si>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</si>
  <si>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</si>
  <si>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</si>
  <si>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</si>
  <si>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</si>
  <si>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</si>
  <si>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</si>
  <si>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</si>
  <si>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</si>
  <si>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</si>
  <si>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</si>
  <si>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</si>
  <si>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</si>
  <si>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</si>
  <si>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</si>
  <si>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</si>
  <si>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</si>
  <si>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</si>
  <si>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</si>
  <si>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</si>
  <si>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</si>
  <si>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</si>
  <si>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</si>
  <si>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</si>
  <si>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</si>
  <si>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</si>
  <si>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</si>
  <si>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</si>
  <si>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</si>
  <si>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</si>
  <si>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</si>
  <si>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</si>
  <si>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</si>
  <si>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</si>
  <si>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</si>
  <si>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</si>
  <si>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</si>
  <si>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</si>
  <si>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</si>
  <si>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</si>
  <si>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</si>
  <si>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</si>
  <si>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</si>
  <si>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</si>
  <si>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</si>
  <si>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</si>
  <si>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</si>
  <si>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</si>
  <si>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</si>
  <si>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</si>
  <si>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</si>
  <si>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</si>
  <si>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</si>
  <si>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</si>
  <si>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</si>
  <si>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</si>
  <si>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</si>
  <si>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</si>
  <si>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</si>
  <si>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</si>
  <si>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</si>
  <si>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</si>
  <si>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</si>
  <si>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</si>
  <si>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</si>
  <si>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</si>
  <si>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</si>
  <si>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</si>
  <si>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</si>
  <si>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</si>
  <si>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</si>
  <si>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</si>
  <si>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</si>
  <si>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</si>
  <si>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</si>
  <si>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</si>
  <si>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</si>
  <si>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</si>
  <si>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</si>
  <si>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</si>
  <si>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</si>
  <si>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</si>
  <si>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</si>
  <si>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</si>
  <si>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</si>
  <si>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</si>
  <si>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</si>
  <si>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</si>
  <si>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</si>
  <si>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</si>
  <si>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</si>
  <si>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</si>
  <si>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</si>
  <si>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</si>
  <si>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</si>
  <si>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</si>
  <si>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</si>
  <si>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</si>
  <si>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</si>
  <si>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</si>
  <si>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</si>
  <si>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</si>
  <si>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</si>
  <si>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</si>
  <si>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</si>
  <si>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</si>
  <si>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</si>
  <si>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</si>
  <si>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</si>
  <si>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</si>
  <si>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</si>
  <si>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</si>
  <si>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</si>
  <si>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</si>
  <si>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</si>
  <si>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</si>
  <si>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</si>
  <si>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</si>
  <si>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</si>
  <si>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</si>
  <si>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</si>
  <si>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</si>
  <si>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</si>
  <si>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</si>
  <si>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</si>
  <si>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</si>
  <si>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</si>
  <si>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</si>
  <si>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</si>
  <si>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</si>
  <si>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</si>
  <si>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</si>
  <si>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</si>
  <si>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</si>
  <si>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</si>
  <si>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</si>
  <si>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</si>
  <si>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</si>
  <si>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</si>
  <si>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</si>
  <si>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</si>
  <si>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</si>
  <si>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</si>
  <si>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</si>
  <si>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</si>
  <si>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</si>
  <si>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</si>
  <si>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</si>
  <si>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</si>
  <si>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</si>
  <si>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</si>
  <si>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</si>
  <si>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</si>
  <si>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</si>
  <si>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</si>
  <si>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</si>
  <si>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</si>
  <si>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</si>
  <si>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</si>
  <si>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</si>
  <si>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</si>
  <si>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</si>
  <si>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</si>
  <si>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</si>
  <si>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</si>
  <si>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</si>
  <si>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</si>
  <si>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</si>
  <si>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</si>
  <si>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</si>
  <si>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</si>
  <si>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</si>
  <si>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</si>
  <si>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</si>
  <si>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</si>
  <si>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</si>
  <si>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</si>
  <si>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</si>
  <si>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</si>
  <si>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</si>
  <si>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</si>
  <si>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</si>
  <si>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</si>
  <si>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</si>
  <si>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</si>
  <si>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</si>
  <si>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</si>
  <si>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</si>
  <si>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</si>
  <si>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</si>
  <si>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</si>
  <si>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</si>
  <si>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</si>
  <si>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</si>
  <si>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</si>
  <si>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</si>
  <si>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</si>
  <si>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</si>
  <si>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</si>
  <si>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</si>
  <si>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</si>
  <si>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</si>
  <si>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</si>
  <si>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</si>
  <si>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</si>
  <si>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</si>
  <si>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</si>
  <si>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</si>
  <si>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</si>
  <si>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</si>
  <si>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</si>
  <si>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</si>
  <si>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</si>
  <si>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</si>
  <si>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</si>
  <si>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</si>
  <si>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</si>
  <si>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</si>
  <si>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</si>
  <si>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</si>
  <si>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</si>
  <si>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</si>
  <si>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</si>
  <si>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</si>
  <si>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</si>
  <si>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</si>
  <si>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</si>
  <si>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</si>
  <si>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</si>
  <si>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</si>
  <si>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</si>
  <si>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</si>
  <si>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</si>
  <si>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</si>
  <si>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</si>
  <si>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</si>
  <si>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</si>
  <si>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</si>
  <si>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</si>
  <si>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</si>
  <si>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</si>
  <si>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</si>
  <si>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</si>
  <si>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</si>
  <si>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</si>
  <si>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</si>
  <si>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</si>
  <si>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</si>
  <si>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</si>
  <si>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</si>
  <si>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</si>
  <si>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</si>
  <si>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</si>
  <si>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</si>
  <si>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</si>
  <si>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</si>
  <si>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</si>
  <si>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</si>
  <si>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</si>
  <si>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</si>
  <si>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</si>
  <si>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</si>
  <si>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</si>
  <si>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</si>
  <si>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</si>
  <si>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</si>
  <si>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</si>
  <si>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</si>
  <si>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</si>
  <si>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</si>
  <si>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</si>
  <si>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</si>
  <si>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</si>
  <si>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</si>
  <si>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</si>
  <si>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</si>
  <si>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</si>
  <si>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</si>
  <si>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</si>
  <si>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</si>
  <si>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</si>
  <si>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</si>
  <si>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</si>
  <si>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</si>
  <si>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</si>
  <si>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</si>
  <si>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</si>
  <si>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</si>
  <si>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</si>
  <si>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</si>
  <si>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</si>
  <si>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</si>
  <si>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</si>
  <si>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</si>
  <si>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</si>
  <si>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</si>
  <si>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</si>
  <si>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</si>
  <si>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</si>
  <si>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</si>
  <si>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</si>
  <si>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</si>
  <si>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</si>
  <si>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</si>
  <si>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</si>
  <si>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</si>
  <si>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</si>
  <si>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</si>
  <si>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</si>
  <si>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</si>
  <si>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</si>
  <si>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</si>
  <si>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</si>
  <si>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</si>
  <si>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</si>
  <si>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</si>
  <si>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</si>
  <si>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</si>
  <si>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</si>
  <si>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</si>
  <si>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</si>
  <si>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</si>
  <si>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</si>
  <si>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</si>
  <si>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</si>
  <si>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</si>
  <si>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</si>
  <si>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</si>
  <si>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</si>
  <si>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</si>
  <si>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</si>
  <si>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</si>
  <si>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</si>
  <si>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</si>
  <si>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</si>
  <si>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</si>
  <si>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</si>
  <si>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</si>
  <si>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</si>
  <si>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</si>
  <si>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</si>
  <si>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</si>
  <si>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</si>
  <si>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</si>
  <si>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</si>
  <si>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</si>
  <si>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</si>
  <si>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</si>
  <si>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</si>
  <si>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</si>
  <si>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</si>
  <si>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</si>
  <si>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</si>
  <si>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</si>
  <si>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</si>
  <si>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</si>
  <si>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</si>
  <si>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</si>
  <si>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</si>
  <si>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</si>
  <si>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</si>
  <si>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</si>
  <si>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</si>
  <si>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</si>
  <si>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</si>
  <si>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</si>
  <si>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</si>
  <si>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</si>
  <si>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</si>
  <si>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</si>
  <si>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</si>
  <si>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</si>
  <si>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</si>
  <si>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</si>
  <si>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</si>
  <si>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</si>
  <si>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</si>
  <si>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</si>
  <si>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</si>
  <si>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</si>
  <si>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</si>
  <si>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</si>
  <si>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</si>
  <si>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</si>
  <si>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</si>
  <si>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</si>
  <si>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</si>
  <si>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</si>
  <si>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</si>
  <si>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</si>
  <si>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</si>
  <si>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</si>
  <si>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</si>
  <si>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</si>
  <si>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</si>
  <si>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</si>
  <si>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</si>
  <si>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</si>
  <si>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</si>
  <si>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</si>
  <si>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</si>
  <si>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</si>
  <si>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</si>
  <si>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</si>
  <si>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</si>
  <si>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</si>
  <si>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</si>
  <si>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</si>
  <si>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</si>
  <si>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</si>
  <si>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</si>
  <si>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</si>
  <si>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</si>
  <si>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</si>
  <si>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</si>
  <si>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</si>
  <si>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</si>
  <si>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</si>
  <si>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</si>
  <si>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</si>
  <si>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</si>
  <si>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</si>
  <si>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</si>
  <si>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</si>
  <si>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</si>
  <si>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</si>
  <si>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</si>
  <si>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</si>
  <si>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</si>
  <si>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</si>
  <si>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</si>
  <si>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</si>
  <si>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</si>
  <si>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</si>
  <si>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</si>
  <si>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</si>
  <si>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</si>
  <si>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</si>
  <si>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</si>
  <si>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</si>
  <si>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</si>
  <si>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</si>
  <si>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</si>
  <si>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</si>
  <si>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</si>
  <si>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</si>
  <si>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</si>
  <si>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</si>
  <si>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</si>
  <si>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</si>
  <si>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</si>
  <si>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</si>
  <si>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</si>
  <si>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</si>
  <si>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</si>
  <si>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</si>
  <si>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</si>
  <si>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</si>
  <si>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</si>
  <si>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</si>
  <si>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</si>
  <si>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</si>
  <si>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</si>
  <si>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</si>
  <si>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</si>
  <si>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</si>
  <si>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</si>
  <si>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</si>
  <si>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</si>
  <si>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</si>
  <si>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</si>
  <si>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</si>
  <si>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</si>
  <si>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</si>
  <si>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</si>
  <si>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</si>
  <si>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</si>
  <si>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</si>
  <si>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</si>
  <si>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</si>
  <si>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</si>
  <si>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</si>
  <si>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</si>
  <si>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</si>
  <si>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</si>
  <si>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</si>
  <si>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</si>
  <si>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</si>
  <si>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</si>
  <si>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</si>
  <si>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</si>
  <si>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</si>
  <si>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</si>
  <si>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</si>
  <si>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</si>
  <si>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</si>
  <si>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</si>
  <si>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</si>
  <si>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</si>
  <si>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</si>
  <si>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</si>
  <si>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</si>
  <si>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</si>
  <si>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</si>
  <si>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</si>
  <si>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</si>
  <si>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</si>
  <si>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</si>
  <si>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</si>
  <si>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</si>
  <si>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</si>
  <si>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</si>
  <si>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</si>
  <si>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</si>
  <si>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</si>
  <si>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</si>
  <si>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</si>
  <si>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</si>
  <si>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</si>
  <si>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</si>
  <si>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</si>
  <si>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</si>
  <si>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</si>
  <si>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</si>
  <si>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</si>
  <si>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</si>
  <si>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</si>
  <si>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</si>
  <si>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</si>
  <si>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</si>
  <si>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</si>
  <si>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</si>
  <si>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</si>
  <si>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</si>
  <si>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</si>
  <si>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</si>
  <si>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</si>
  <si>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</si>
  <si>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</si>
  <si>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</si>
  <si>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</si>
  <si>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</si>
  <si>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</si>
  <si>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</si>
  <si>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</si>
  <si>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</si>
  <si>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</si>
  <si>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</si>
  <si>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</si>
  <si>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</si>
  <si>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</si>
  <si>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</si>
  <si>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</si>
  <si>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</si>
  <si>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</si>
  <si>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</si>
  <si>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</si>
  <si>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</si>
  <si>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</si>
  <si>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</si>
  <si>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</si>
  <si>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</si>
  <si>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</si>
  <si>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</si>
  <si>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</si>
  <si>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</si>
  <si>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</si>
  <si>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</si>
  <si>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</si>
  <si>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</si>
  <si>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</si>
  <si>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</si>
  <si>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</si>
  <si>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</si>
  <si>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</si>
  <si>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</si>
  <si>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</si>
  <si>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</si>
  <si>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</si>
  <si>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</si>
  <si>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</si>
  <si>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</si>
  <si>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</si>
  <si>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</si>
  <si>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</si>
  <si>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</si>
  <si>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</si>
  <si>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</si>
  <si>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</si>
  <si>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</si>
  <si>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</si>
  <si>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</si>
  <si>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</si>
  <si>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</si>
  <si>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</si>
  <si>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</si>
  <si>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</si>
  <si>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</si>
  <si>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</si>
  <si>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</si>
  <si>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</si>
  <si>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</si>
  <si>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</si>
  <si>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</si>
  <si>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</si>
  <si>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</si>
  <si>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</si>
  <si>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</si>
  <si>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</si>
  <si>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</si>
  <si>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</si>
  <si>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</si>
  <si>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</si>
  <si>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</si>
  <si>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</si>
  <si>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</si>
  <si>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</si>
  <si>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</si>
  <si>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</si>
  <si>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</si>
  <si>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</si>
  <si>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</si>
  <si>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</si>
  <si>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</si>
  <si>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</si>
  <si>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</si>
  <si>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</si>
  <si>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</si>
  <si>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</si>
  <si>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</si>
  <si>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</si>
  <si>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</si>
  <si>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</si>
  <si>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</si>
  <si>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</si>
  <si>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</si>
  <si>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</si>
  <si>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</si>
  <si>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</si>
  <si>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</si>
  <si>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</si>
  <si>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</si>
  <si>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</si>
  <si>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</si>
  <si>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</si>
  <si>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</si>
  <si>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</si>
  <si>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</si>
  <si>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</si>
  <si>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</si>
  <si>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</si>
  <si>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</si>
  <si>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</si>
  <si>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</si>
  <si>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</si>
  <si>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</si>
  <si>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</si>
  <si>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</si>
  <si>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</si>
  <si>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</si>
  <si>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</si>
  <si>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</si>
  <si>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</si>
  <si>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</si>
  <si>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</si>
  <si>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</si>
  <si>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</si>
  <si>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</si>
  <si>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</si>
  <si>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</si>
  <si>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</si>
  <si>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</si>
  <si>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</si>
  <si>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</si>
  <si>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</si>
  <si>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</si>
  <si>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</si>
  <si>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</si>
  <si>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</si>
  <si>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</si>
  <si>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</si>
  <si>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 xml:space="preserve">Señalado lo anterior, y conforme con lo relacionado en el FORMATO 7 “CARTA DE COMPROMISO DE CONTRAPARTIDA O VALORES TÉCNICOS AGREGADOS DEL SERVICIO”, que se presentó para la respectiva habilitación del Banco Nacional de Oferentes de Primera Infancia, manifiesto que, en atención a las líneas de contrapartida y valores técnicos agregados requeridos por la Dirección Regional y señalados en los estudios previos, me comprometo a entregar los siguientes:   </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</si>
  <si>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</si>
  <si>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</si>
  <si>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</si>
  <si>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</si>
  <si>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</si>
  <si>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</si>
  <si>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</si>
  <si>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</si>
  <si>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</si>
  <si>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</si>
  <si>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</si>
  <si>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Observaciones jurídicas</t>
  </si>
  <si>
    <t>Detalles de los anexos</t>
  </si>
  <si>
    <t>Notas de interés</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</si>
  <si>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</si>
  <si>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</si>
  <si>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</si>
  <si>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</si>
  <si>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</si>
  <si>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</si>
  <si>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</si>
  <si>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</si>
  <si>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</si>
  <si>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En esta sección se registrará el cumplimento o no del criterio de Mínimo a contar con el talento humano básico por  cada una de las modalidades del servicio y al seleccionar "Si" en la casilla Cumple, usted como Representante legal de la EAS esta declarando bajo gravedad de juramento el cumplimento de este requisito.</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</si>
  <si>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</si>
  <si>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</si>
  <si>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</si>
  <si>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declaración juramentada en la cual se relacionan los contratos en ejecución, para poder efectuar la verificación.</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</si>
  <si>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</si>
  <si>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Manifesto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o la documentación.</t>
  </si>
  <si>
    <r>
      <rPr>
        <b/>
        <sz val="12"/>
        <color theme="1"/>
        <rFont val="Calibri"/>
        <family val="2"/>
        <scheme val="minor"/>
      </rPr>
      <t>Así mismo, bajo la gravedad de Juramento, el suscrito declara que:</t>
    </r>
    <r>
      <rPr>
        <sz val="11"/>
        <color theme="1"/>
        <rFont val="Calibri"/>
        <family val="2"/>
        <scheme val="minor"/>
      </rPr>
      <t xml:space="preserv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de acuerdo con el n{umero del Asunto, renunciando así a cualquier reclamación por desconocimiento o errónea interpretación de los mismos  
4. He revisado, leído detenidamente las condiciones de la  Invitación a Manifestar intereses del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t>
    </r>
  </si>
  <si>
    <t>Plural</t>
  </si>
  <si>
    <t>CAPACIDAD RESIDUAL</t>
  </si>
  <si>
    <t>Terminado</t>
  </si>
  <si>
    <r>
      <t xml:space="preserve">PROCESO
</t>
    </r>
    <r>
      <rPr>
        <b/>
        <sz val="14"/>
        <color rgb="FFFF0000"/>
        <rFont val="Calibri"/>
        <family val="2"/>
        <scheme val="minor"/>
      </rPr>
      <t>XXXXXXXXXXXX</t>
    </r>
    <r>
      <rPr>
        <sz val="14"/>
        <color theme="1"/>
        <rFont val="Calibri"/>
        <family val="2"/>
        <scheme val="minor"/>
      </rPr>
      <t xml:space="preserve">
MANIFESTACIÓN DE INTERÉS PARA SUSCRIBIR CONTRATOS DE APORTE DE SERVICIOS 
DE ATENCIÓN A LA PRIMERA INFANCIA MODALIDAD INSITUCIONAL - HCB</t>
    </r>
  </si>
  <si>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</si>
  <si>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</si>
  <si>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</si>
  <si>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</si>
  <si>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</si>
  <si>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</si>
  <si>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</si>
  <si>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</si>
  <si>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</si>
  <si>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</si>
  <si>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</si>
  <si>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</si>
  <si>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</si>
  <si>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</si>
  <si>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</si>
  <si>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</si>
  <si>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</si>
  <si>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</si>
  <si>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</si>
  <si>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</si>
  <si>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</si>
  <si>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</si>
  <si>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</si>
  <si>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</si>
  <si>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</si>
  <si>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</si>
  <si>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</si>
  <si>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</si>
  <si>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</si>
  <si>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</si>
  <si>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</si>
  <si>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</si>
  <si>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</si>
  <si>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</si>
  <si>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</si>
  <si>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</si>
  <si>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</si>
  <si>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</si>
  <si>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</si>
  <si>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</si>
  <si>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xml:space="preserve">Instituto Colombiano De Bienestar Familiar - ICBF </t>
  </si>
  <si>
    <t>Institución Etnoeducativa Técnica Acuícola San Francisco de Asis</t>
  </si>
  <si>
    <t xml:space="preserve">Corporación Colegio La Sabiduría </t>
  </si>
  <si>
    <t>Marketing and Projects Ltda.</t>
  </si>
  <si>
    <t>Instituto Jean Itard</t>
  </si>
  <si>
    <t>CORSOC</t>
  </si>
  <si>
    <t>0251 de 2019</t>
  </si>
  <si>
    <t>0283 de 2019</t>
  </si>
  <si>
    <t>002 de 2019</t>
  </si>
  <si>
    <t>010 de 2018</t>
  </si>
  <si>
    <t>004 de 2017</t>
  </si>
  <si>
    <t>041 de 2016</t>
  </si>
  <si>
    <t>001 de 2016</t>
  </si>
  <si>
    <t>2015</t>
  </si>
  <si>
    <t>30/11/2016</t>
  </si>
  <si>
    <t>20/10/2015</t>
  </si>
  <si>
    <t>Promover la protección integral y proyectos de vida de los niños, las niñas y los adolescentes, a través de la implementación del programa generaciones con bienestar modalidad étnica.</t>
  </si>
  <si>
    <t>Fortalecimiento del componente pedagógico del PEI, así como asesorías a docentes y padres de familia en enfoque étnico.</t>
  </si>
  <si>
    <t xml:space="preserve">Brindar atención integral (Estimulación, educación, nutrición, y desarrollo de habilidades y competencias) a 120 niños y niñas en edades entre los 9 meses y los 6 años de edad, así como asegurar el goce efectivo de los derechos en el marco jurídico nacional e internacional </t>
  </si>
  <si>
    <t>Garantizar la educación Inicial de 40 niños y niñas y sus padres.</t>
  </si>
  <si>
    <t>09 - 219667-22</t>
  </si>
  <si>
    <t>Pastora Yina Pinto Barrios</t>
  </si>
  <si>
    <t>17 de abril de 2019</t>
  </si>
  <si>
    <t>Alameda la Victoria Mz. W Casa 16 Apartamento 01</t>
  </si>
  <si>
    <t>301-4438253, 300-6949898, 6718800</t>
  </si>
  <si>
    <t>pastorayinapinto@gmail.com, morelesilfredo@gmail.com</t>
  </si>
  <si>
    <t>900093940-1</t>
  </si>
  <si>
    <t>FUNDACION INTEGRACION SOCIAL AFROCOLOMBIANA FISA</t>
  </si>
  <si>
    <t>2021-13-10000246</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</si>
</sst>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8" x14ac:knownFonts="1">
    <font>
      <sz val="11"/>
      <color theme="1"/>
      <name val="Calibri"/>
      <family val="2"/>
      <scheme val="minor"/>
    </font>
    <font>
      <sz val="11"/>
      <color theme="1"/>
      <name val="Calibri"/>
      <family val="2"/>
      <scheme val="minor"/>
    </font>
    <font>
      <i/>
      <sz val="10"/>
      <color theme="1"/>
      <name val="Calibri"/>
      <family val="2"/>
      <scheme val="minor"/>
    </font>
    <font>
      <b/>
      <i/>
      <u/>
      <sz val="11"/>
      <color theme="4" tint="-0.249977111117893"/>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b/>
      <sz val="14"/>
      <color rgb="FFFF0000"/>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s>
  <fills count="9">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0"/>
        <bgColor indexed="64"/>
      </patternFill>
    </fill>
  </fills>
  <borders count="38">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right style="medium">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diagonal/>
    </border>
    <border>
      <left style="thin">
        <color theme="0" tint="-0.34998626667073579"/>
      </left>
      <right style="medium">
        <color theme="0" tint="-0.34998626667073579"/>
      </right>
      <top/>
      <bottom style="thin">
        <color theme="0" tint="-0.34998626667073579"/>
      </bottom>
      <diagonal/>
    </border>
    <border>
      <left style="thin">
        <color theme="0" tint="-0.34998626667073579"/>
      </left>
      <right style="thin">
        <color theme="0" tint="-0.34998626667073579"/>
      </right>
      <top/>
      <bottom/>
      <diagonal/>
    </border>
  </borders>
  <cellStyleXfs count="5">
    <xf numFmtId="0" fontId="0" fillId="0" borderId="0"/>
    <xf numFmtId="164" fontId="1" fillId="0" borderId="0" applyFont="0" applyFill="0" applyBorder="0" applyAlignment="0" applyProtection="0"/>
    <xf numFmtId="0" fontId="6" fillId="0" borderId="0"/>
    <xf numFmtId="9" fontId="1" fillId="0" borderId="0" applyFont="0" applyFill="0" applyBorder="0" applyAlignment="0" applyProtection="0"/>
    <xf numFmtId="0" fontId="22" fillId="0" borderId="0" applyNumberFormat="0" applyFill="0" applyBorder="0" applyAlignment="0" applyProtection="0"/>
  </cellStyleXfs>
  <cellXfs count="209">
    <xf numFmtId="0" fontId="0" fillId="0" borderId="0" xfId="0"/>
    <xf numFmtId="0" fontId="5" fillId="0" borderId="0" xfId="0" applyFont="1" applyAlignment="1">
      <alignment horizontal="center" vertical="center" wrapText="1"/>
    </xf>
    <xf numFmtId="0" fontId="7" fillId="0" borderId="0" xfId="2" applyNumberFormat="1" applyFont="1" applyFill="1" applyBorder="1" applyAlignment="1">
      <alignment horizontal="center" vertical="center"/>
    </xf>
    <xf numFmtId="0" fontId="7"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4" fillId="0" borderId="0" xfId="0" applyFont="1" applyFill="1" applyAlignment="1">
      <alignment vertical="center"/>
    </xf>
    <xf numFmtId="0" fontId="4" fillId="0" borderId="0" xfId="0" applyFont="1" applyAlignment="1">
      <alignment vertical="center"/>
    </xf>
    <xf numFmtId="0" fontId="3" fillId="0" borderId="0" xfId="0" applyFont="1" applyBorder="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4"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8" fillId="0" borderId="0" xfId="0" applyFont="1" applyBorder="1" applyAlignment="1">
      <alignment vertical="center"/>
    </xf>
    <xf numFmtId="0" fontId="18"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2" fillId="0" borderId="0" xfId="0" applyFont="1" applyBorder="1" applyAlignment="1">
      <alignment horizontal="center" vertical="center"/>
    </xf>
    <xf numFmtId="0" fontId="20"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1"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10" fillId="0" borderId="0" xfId="0" applyFont="1" applyBorder="1" applyAlignment="1">
      <alignment horizontal="center" vertical="center" wrapText="1"/>
    </xf>
    <xf numFmtId="0" fontId="12" fillId="0" borderId="0" xfId="0" applyFont="1" applyBorder="1" applyAlignment="1">
      <alignment horizontal="right" vertical="center"/>
    </xf>
    <xf numFmtId="0" fontId="17" fillId="0" borderId="5" xfId="0" applyFont="1" applyBorder="1" applyAlignment="1">
      <alignment horizontal="justify" vertical="center" wrapText="1"/>
    </xf>
    <xf numFmtId="0" fontId="17" fillId="0" borderId="0" xfId="0" applyFont="1" applyBorder="1" applyAlignment="1">
      <alignment horizontal="justify" vertical="center" wrapText="1"/>
    </xf>
    <xf numFmtId="0" fontId="0" fillId="6" borderId="0" xfId="0" applyFill="1" applyBorder="1" applyAlignment="1">
      <alignment vertical="center"/>
    </xf>
    <xf numFmtId="0" fontId="13"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3" fillId="0" borderId="0" xfId="0" applyFont="1" applyBorder="1" applyAlignment="1">
      <alignment horizontal="righ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10"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10"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0" xfId="0" applyFont="1" applyFill="1" applyAlignment="1">
      <alignment vertical="center"/>
    </xf>
    <xf numFmtId="0" fontId="4" fillId="7" borderId="26" xfId="0" applyFont="1" applyFill="1" applyBorder="1" applyAlignment="1">
      <alignment vertical="center"/>
    </xf>
    <xf numFmtId="0" fontId="22" fillId="0" borderId="0" xfId="4" applyFill="1" applyBorder="1" applyAlignment="1">
      <alignment horizontal="center" vertical="center"/>
    </xf>
    <xf numFmtId="0" fontId="22" fillId="0" borderId="0" xfId="4" applyFill="1" applyBorder="1" applyAlignment="1">
      <alignment horizontal="center" vertical="center" wrapText="1"/>
    </xf>
    <xf numFmtId="0" fontId="22" fillId="0" borderId="6" xfId="4" applyBorder="1" applyAlignment="1">
      <alignment vertical="center"/>
    </xf>
    <xf numFmtId="0" fontId="22" fillId="0" borderId="0" xfId="4" applyFill="1" applyBorder="1" applyAlignment="1">
      <alignment horizontal="center" vertical="center" wrapText="1"/>
    </xf>
    <xf numFmtId="0" fontId="22" fillId="0" borderId="0" xfId="4" applyFill="1" applyBorder="1" applyAlignment="1">
      <alignment horizontal="center" vertical="center"/>
    </xf>
    <xf numFmtId="0" fontId="2" fillId="0" borderId="0" xfId="0" applyFont="1" applyBorder="1" applyAlignment="1">
      <alignment horizontal="center" vertical="center"/>
    </xf>
    <xf numFmtId="0" fontId="11" fillId="2" borderId="1" xfId="0" applyFont="1" applyFill="1" applyBorder="1" applyAlignment="1">
      <alignment horizontal="center" vertical="center"/>
    </xf>
    <xf numFmtId="0" fontId="0" fillId="0" borderId="0" xfId="0"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10" fillId="0" borderId="0" xfId="0" applyFont="1" applyBorder="1" applyAlignment="1">
      <alignment horizontal="center" vertical="center" wrapText="1"/>
    </xf>
    <xf numFmtId="49" fontId="0" fillId="0" borderId="0" xfId="0" applyNumberFormat="1" applyAlignment="1">
      <alignment vertical="center"/>
    </xf>
    <xf numFmtId="49" fontId="4" fillId="0" borderId="12" xfId="0" applyNumberFormat="1" applyFont="1" applyFill="1" applyBorder="1" applyAlignment="1">
      <alignment horizontal="center" vertical="center"/>
    </xf>
    <xf numFmtId="49" fontId="4" fillId="0" borderId="12" xfId="0" applyNumberFormat="1" applyFont="1" applyBorder="1" applyAlignment="1">
      <alignment horizontal="center" vertical="center"/>
    </xf>
    <xf numFmtId="0" fontId="5" fillId="0" borderId="10" xfId="0" applyFont="1" applyBorder="1" applyAlignment="1">
      <alignment vertical="center" wrapText="1"/>
    </xf>
    <xf numFmtId="0" fontId="5" fillId="0" borderId="12" xfId="0" applyFont="1" applyBorder="1" applyAlignment="1">
      <alignment vertical="center" wrapText="1"/>
    </xf>
    <xf numFmtId="0" fontId="5" fillId="7" borderId="35" xfId="0" applyFont="1" applyFill="1" applyBorder="1" applyAlignment="1">
      <alignment horizontal="center" vertical="center" wrapText="1"/>
    </xf>
    <xf numFmtId="0" fontId="5" fillId="7" borderId="36" xfId="0" applyFont="1" applyFill="1" applyBorder="1" applyAlignment="1">
      <alignment horizontal="center" vertical="center" wrapText="1"/>
    </xf>
    <xf numFmtId="0" fontId="22" fillId="0" borderId="34" xfId="4" applyBorder="1" applyAlignment="1">
      <alignment horizontal="right" vertical="center"/>
    </xf>
    <xf numFmtId="49" fontId="22" fillId="0" borderId="19" xfId="4" applyNumberFormat="1" applyBorder="1" applyAlignment="1">
      <alignment horizontal="right" vertical="center"/>
    </xf>
    <xf numFmtId="49" fontId="0" fillId="0" borderId="0" xfId="0" applyNumberFormat="1" applyBorder="1" applyAlignment="1">
      <alignment vertical="center"/>
    </xf>
    <xf numFmtId="0" fontId="11" fillId="0" borderId="21" xfId="0" applyFont="1" applyBorder="1" applyAlignment="1">
      <alignment horizontal="center" vertical="center" wrapText="1"/>
    </xf>
    <xf numFmtId="0" fontId="11" fillId="0" borderId="30" xfId="0" applyFont="1" applyBorder="1" applyAlignment="1">
      <alignment horizontal="center" vertical="center" wrapText="1"/>
    </xf>
    <xf numFmtId="0" fontId="15" fillId="0" borderId="16" xfId="0" applyFont="1" applyBorder="1" applyAlignment="1">
      <alignment horizontal="center" vertical="center" wrapText="1"/>
    </xf>
    <xf numFmtId="0" fontId="25" fillId="8" borderId="0" xfId="0" applyFont="1" applyFill="1" applyBorder="1" applyAlignment="1">
      <alignment horizontal="center" vertical="center"/>
    </xf>
    <xf numFmtId="9" fontId="0" fillId="0" borderId="0" xfId="0" applyNumberFormat="1" applyAlignment="1">
      <alignment vertical="center"/>
    </xf>
    <xf numFmtId="49" fontId="22"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49" fontId="4" fillId="3" borderId="1" xfId="0" applyNumberFormat="1" applyFont="1" applyFill="1" applyBorder="1" applyAlignment="1" applyProtection="1">
      <alignment vertical="center"/>
    </xf>
    <xf numFmtId="0" fontId="13" fillId="0" borderId="32" xfId="0" applyFont="1" applyBorder="1" applyAlignment="1">
      <alignment vertical="center" wrapText="1"/>
    </xf>
    <xf numFmtId="0" fontId="13" fillId="0" borderId="37" xfId="0" applyFont="1" applyBorder="1" applyAlignment="1">
      <alignment vertical="center" wrapText="1"/>
    </xf>
    <xf numFmtId="0" fontId="13" fillId="0" borderId="30" xfId="0" applyFont="1" applyBorder="1" applyAlignment="1">
      <alignment horizontal="center" vertical="center" wrapText="1"/>
    </xf>
    <xf numFmtId="0" fontId="26" fillId="0" borderId="32" xfId="0" applyFont="1" applyBorder="1" applyAlignment="1">
      <alignment vertical="center" wrapText="1"/>
    </xf>
    <xf numFmtId="0" fontId="26" fillId="0" borderId="37" xfId="0" applyFont="1" applyBorder="1" applyAlignment="1">
      <alignment vertical="center" wrapText="1"/>
    </xf>
    <xf numFmtId="0" fontId="26" fillId="0" borderId="30" xfId="0" applyFont="1" applyBorder="1" applyAlignment="1">
      <alignment horizontal="center" vertical="center" wrapText="1"/>
    </xf>
    <xf numFmtId="0" fontId="13" fillId="0" borderId="29" xfId="0" applyFont="1" applyBorder="1" applyAlignment="1">
      <alignment vertical="center" wrapText="1"/>
    </xf>
    <xf numFmtId="0" fontId="13" fillId="3" borderId="0" xfId="0" applyFont="1" applyFill="1" applyBorder="1" applyAlignment="1" applyProtection="1">
      <alignment horizontal="left" vertical="center"/>
      <protection locked="0"/>
    </xf>
    <xf numFmtId="0" fontId="13" fillId="4" borderId="0" xfId="0" applyFont="1" applyFill="1" applyBorder="1" applyAlignment="1" applyProtection="1">
      <alignment horizontal="center" vertical="center"/>
      <protection locked="0"/>
    </xf>
    <xf numFmtId="49" fontId="0" fillId="3" borderId="0" xfId="0" applyNumberFormat="1" applyFill="1" applyBorder="1" applyAlignment="1" applyProtection="1">
      <alignment horizontal="center" vertical="center"/>
      <protection locked="0"/>
    </xf>
    <xf numFmtId="49" fontId="4" fillId="3" borderId="1" xfId="0" applyNumberFormat="1" applyFont="1" applyFill="1" applyBorder="1" applyAlignment="1" applyProtection="1">
      <alignment vertical="center"/>
      <protection locked="0"/>
    </xf>
    <xf numFmtId="167" fontId="4" fillId="3" borderId="31" xfId="1" applyNumberFormat="1" applyFont="1" applyFill="1" applyBorder="1" applyAlignment="1" applyProtection="1">
      <alignment vertical="center"/>
      <protection locked="0"/>
    </xf>
    <xf numFmtId="165" fontId="4" fillId="3" borderId="31" xfId="0" applyNumberFormat="1" applyFont="1" applyFill="1" applyBorder="1" applyAlignment="1" applyProtection="1">
      <alignment vertical="center"/>
      <protection locked="0"/>
    </xf>
    <xf numFmtId="1" fontId="4" fillId="4" borderId="18" xfId="0" applyNumberFormat="1" applyFont="1" applyFill="1" applyBorder="1" applyAlignment="1" applyProtection="1">
      <alignment horizontal="center" vertical="center"/>
      <protection locked="0"/>
    </xf>
    <xf numFmtId="9" fontId="11" fillId="4" borderId="0"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4" borderId="1" xfId="0" applyNumberFormat="1" applyFont="1" applyFill="1" applyBorder="1" applyAlignment="1" applyProtection="1">
      <alignment horizontal="center" vertical="center"/>
      <protection locked="0"/>
    </xf>
    <xf numFmtId="165" fontId="4" fillId="3" borderId="1" xfId="0" applyNumberFormat="1" applyFont="1" applyFill="1" applyBorder="1" applyAlignment="1" applyProtection="1">
      <alignment vertical="center"/>
      <protection locked="0"/>
    </xf>
    <xf numFmtId="1" fontId="4" fillId="4" borderId="1" xfId="0" applyNumberFormat="1" applyFont="1" applyFill="1" applyBorder="1" applyAlignment="1" applyProtection="1">
      <alignment horizontal="center" vertical="center"/>
      <protection locked="0"/>
    </xf>
    <xf numFmtId="49" fontId="4" fillId="5" borderId="1" xfId="0" applyNumberFormat="1" applyFont="1" applyFill="1" applyBorder="1" applyAlignment="1" applyProtection="1">
      <alignment vertical="center"/>
      <protection locked="0"/>
    </xf>
    <xf numFmtId="167" fontId="4" fillId="3" borderId="1" xfId="1" applyNumberFormat="1" applyFont="1" applyFill="1" applyBorder="1" applyAlignment="1" applyProtection="1">
      <alignment horizontal="center" vertical="center"/>
      <protection locked="0"/>
    </xf>
    <xf numFmtId="9" fontId="4" fillId="3" borderId="1" xfId="3" applyFont="1" applyFill="1" applyBorder="1" applyAlignment="1" applyProtection="1">
      <alignment horizontal="center" vertical="center"/>
      <protection locked="0"/>
    </xf>
    <xf numFmtId="49" fontId="4" fillId="0" borderId="1" xfId="0" applyNumberFormat="1" applyFont="1" applyFill="1" applyBorder="1" applyAlignment="1" applyProtection="1">
      <alignment horizontal="center" vertical="center"/>
      <protection locked="0"/>
    </xf>
    <xf numFmtId="49" fontId="4" fillId="0" borderId="1" xfId="0" applyNumberFormat="1" applyFont="1" applyFill="1" applyBorder="1" applyAlignment="1" applyProtection="1">
      <alignment vertical="center"/>
      <protection locked="0"/>
    </xf>
    <xf numFmtId="165" fontId="4" fillId="0" borderId="1" xfId="0" applyNumberFormat="1" applyFont="1" applyFill="1" applyBorder="1" applyAlignment="1" applyProtection="1">
      <alignment vertical="center"/>
      <protection locked="0"/>
    </xf>
    <xf numFmtId="49" fontId="4" fillId="0" borderId="1" xfId="0" applyNumberFormat="1" applyFont="1" applyBorder="1" applyAlignment="1" applyProtection="1">
      <alignment vertical="center"/>
      <protection locked="0"/>
    </xf>
    <xf numFmtId="167" fontId="4" fillId="0" borderId="1" xfId="1" applyNumberFormat="1" applyFont="1" applyFill="1" applyBorder="1" applyAlignment="1" applyProtection="1">
      <alignment horizontal="center" vertical="center"/>
      <protection locked="0"/>
    </xf>
    <xf numFmtId="9" fontId="4" fillId="0" borderId="1" xfId="3" applyFont="1" applyFill="1" applyBorder="1" applyAlignment="1" applyProtection="1">
      <alignment horizontal="center" vertical="center"/>
      <protection locked="0"/>
    </xf>
    <xf numFmtId="167" fontId="4" fillId="3" borderId="1" xfId="1" applyNumberFormat="1" applyFont="1" applyFill="1" applyBorder="1" applyAlignment="1" applyProtection="1">
      <alignment vertical="center"/>
      <protection locked="0"/>
    </xf>
    <xf numFmtId="166" fontId="4" fillId="4" borderId="1" xfId="0" applyNumberFormat="1" applyFont="1" applyFill="1" applyBorder="1" applyAlignment="1" applyProtection="1">
      <alignment horizontal="center" vertical="center"/>
      <protection locked="0"/>
    </xf>
    <xf numFmtId="49" fontId="4" fillId="4" borderId="10" xfId="0" applyNumberFormat="1" applyFont="1" applyFill="1" applyBorder="1" applyAlignment="1" applyProtection="1">
      <alignment horizontal="center" vertical="center"/>
      <protection locked="0"/>
    </xf>
    <xf numFmtId="167" fontId="4" fillId="0" borderId="1" xfId="1" applyNumberFormat="1" applyFont="1" applyFill="1" applyBorder="1" applyAlignment="1" applyProtection="1">
      <alignment vertical="center"/>
      <protection locked="0"/>
    </xf>
    <xf numFmtId="0" fontId="0" fillId="4" borderId="0" xfId="0" applyFill="1" applyBorder="1" applyAlignment="1" applyProtection="1">
      <alignment vertical="center"/>
      <protection locked="0"/>
    </xf>
    <xf numFmtId="9" fontId="19"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4" fillId="3" borderId="0" xfId="0" applyNumberFormat="1" applyFont="1" applyFill="1" applyBorder="1" applyAlignment="1" applyProtection="1">
      <alignment vertical="center"/>
      <protection locked="0"/>
    </xf>
    <xf numFmtId="0" fontId="27" fillId="0" borderId="0" xfId="0" applyFont="1" applyAlignment="1">
      <alignment vertical="center"/>
    </xf>
    <xf numFmtId="0" fontId="4" fillId="4" borderId="30" xfId="0" applyFont="1" applyFill="1" applyBorder="1" applyAlignment="1" applyProtection="1">
      <alignment horizontal="center" vertical="center"/>
      <protection locked="0"/>
    </xf>
    <xf numFmtId="167" fontId="4" fillId="3" borderId="1" xfId="0" applyNumberFormat="1" applyFont="1" applyFill="1" applyBorder="1" applyAlignment="1" applyProtection="1">
      <alignment horizontal="center" vertical="center"/>
      <protection locked="0"/>
    </xf>
    <xf numFmtId="0" fontId="11" fillId="2" borderId="10" xfId="0" applyFont="1" applyFill="1" applyBorder="1" applyAlignment="1">
      <alignment horizontal="center" vertical="center"/>
    </xf>
    <xf numFmtId="0" fontId="11" fillId="2" borderId="11" xfId="0" applyFont="1" applyFill="1" applyBorder="1" applyAlignment="1">
      <alignment horizontal="center" vertical="center"/>
    </xf>
    <xf numFmtId="0" fontId="11" fillId="2" borderId="12"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19" xfId="0" applyFont="1" applyFill="1" applyBorder="1" applyAlignment="1">
      <alignment horizontal="center" vertical="center"/>
    </xf>
    <xf numFmtId="0" fontId="11" fillId="2" borderId="20"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17" xfId="0" applyFont="1" applyFill="1" applyBorder="1" applyAlignment="1">
      <alignment horizontal="center" vertical="center"/>
    </xf>
    <xf numFmtId="0" fontId="11"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1" fillId="2" borderId="1" xfId="0" applyFont="1" applyFill="1" applyBorder="1" applyAlignment="1">
      <alignment horizontal="center" vertical="center"/>
    </xf>
    <xf numFmtId="0" fontId="2" fillId="0" borderId="0" xfId="0" applyFont="1" applyBorder="1" applyAlignment="1">
      <alignment horizontal="center" vertical="center"/>
    </xf>
    <xf numFmtId="0" fontId="14" fillId="2" borderId="13" xfId="0" applyFont="1" applyFill="1" applyBorder="1" applyAlignment="1">
      <alignment horizontal="center" vertical="center"/>
    </xf>
    <xf numFmtId="0" fontId="14" fillId="2" borderId="14" xfId="0" applyFont="1" applyFill="1" applyBorder="1" applyAlignment="1">
      <alignment horizontal="center" vertical="center"/>
    </xf>
    <xf numFmtId="0" fontId="14" fillId="2" borderId="15" xfId="0" applyFont="1" applyFill="1" applyBorder="1" applyAlignment="1">
      <alignment horizontal="center" vertical="center"/>
    </xf>
    <xf numFmtId="0" fontId="0" fillId="6" borderId="0" xfId="0" applyFill="1" applyBorder="1" applyAlignment="1">
      <alignment horizontal="lef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0" borderId="0" xfId="0" applyBorder="1" applyAlignment="1">
      <alignment horizontal="left" vertical="center"/>
    </xf>
    <xf numFmtId="0" fontId="0" fillId="0" borderId="0" xfId="0" applyBorder="1" applyAlignment="1">
      <alignment horizontal="right" vertical="center"/>
    </xf>
    <xf numFmtId="0" fontId="0" fillId="6" borderId="0" xfId="0" applyFill="1" applyBorder="1" applyAlignment="1">
      <alignment horizontal="justify" vertical="center" wrapText="1"/>
    </xf>
    <xf numFmtId="0" fontId="11" fillId="6" borderId="0" xfId="0" applyFont="1" applyFill="1" applyBorder="1" applyAlignment="1">
      <alignment horizontal="center" vertical="center" wrapText="1"/>
    </xf>
    <xf numFmtId="0" fontId="5" fillId="0" borderId="10" xfId="0" applyFont="1" applyBorder="1" applyAlignment="1">
      <alignment horizontal="center" vertical="center" wrapText="1"/>
    </xf>
    <xf numFmtId="0" fontId="5"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9" fillId="0" borderId="5" xfId="0" applyFont="1" applyBorder="1" applyAlignment="1">
      <alignment horizontal="right" vertical="center"/>
    </xf>
    <xf numFmtId="0" fontId="9" fillId="0" borderId="0" xfId="0" applyFont="1" applyBorder="1" applyAlignment="1">
      <alignment horizontal="right" vertical="center"/>
    </xf>
    <xf numFmtId="0" fontId="23" fillId="0" borderId="5" xfId="0" applyFont="1" applyBorder="1" applyAlignment="1">
      <alignment horizontal="justify" vertical="center" wrapText="1"/>
    </xf>
    <xf numFmtId="0" fontId="23" fillId="0" borderId="0" xfId="0" applyFont="1" applyBorder="1" applyAlignment="1">
      <alignment horizontal="justify" vertical="center" wrapText="1"/>
    </xf>
    <xf numFmtId="0" fontId="23" fillId="0" borderId="6" xfId="0" applyFont="1" applyBorder="1" applyAlignment="1">
      <alignment horizontal="justify" vertical="center" wrapText="1"/>
    </xf>
    <xf numFmtId="0" fontId="14" fillId="2" borderId="2" xfId="0" applyFont="1" applyFill="1" applyBorder="1" applyAlignment="1">
      <alignment horizontal="center" vertical="center"/>
    </xf>
    <xf numFmtId="0" fontId="14" fillId="2" borderId="3" xfId="0" applyFont="1" applyFill="1" applyBorder="1" applyAlignment="1">
      <alignment horizontal="center" vertical="center"/>
    </xf>
    <xf numFmtId="0" fontId="14" fillId="2" borderId="4" xfId="0" applyFont="1" applyFill="1" applyBorder="1" applyAlignment="1">
      <alignment horizontal="center" vertical="center"/>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6" xfId="0" applyFont="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protection locked="0"/>
    </xf>
    <xf numFmtId="0" fontId="0" fillId="0" borderId="23" xfId="0" applyFill="1" applyBorder="1" applyAlignment="1">
      <alignment horizontal="center" vertical="center" wrapText="1"/>
    </xf>
    <xf numFmtId="0" fontId="11" fillId="0" borderId="5" xfId="0" applyFont="1" applyBorder="1" applyAlignment="1">
      <alignment horizontal="center" vertical="center"/>
    </xf>
    <xf numFmtId="0" fontId="11" fillId="0" borderId="0" xfId="0" applyFont="1" applyBorder="1" applyAlignment="1">
      <alignment horizontal="center" vertical="center"/>
    </xf>
    <xf numFmtId="0" fontId="11" fillId="0" borderId="6" xfId="0" applyFont="1" applyBorder="1" applyAlignment="1">
      <alignment horizontal="center" vertical="center"/>
    </xf>
    <xf numFmtId="0" fontId="22" fillId="0" borderId="0" xfId="4" applyFill="1" applyBorder="1" applyAlignment="1">
      <alignment horizontal="center" vertical="center" wrapText="1"/>
    </xf>
    <xf numFmtId="0" fontId="22" fillId="0" borderId="0" xfId="4" applyFill="1" applyBorder="1" applyAlignment="1">
      <alignment horizontal="center" vertical="center"/>
    </xf>
    <xf numFmtId="0" fontId="9" fillId="3" borderId="5"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21"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cellXfs>
  <cellStyles count="5">
    <cellStyle name="Hipervínculo" xfId="4" builtinId="8"/>
    <cellStyle name="Moneda [0]" xfId="1" builtinId="7"/>
    <cellStyle name="Normal" xfId="0" builtinId="0"/>
    <cellStyle name="Normal 2" xfId="2"/>
    <cellStyle name="Porcentaje" xfId="3" builtinId="5"/>
  </cellStyles>
  <dxfs count="693">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ill>
        <patternFill patternType="solid">
          <fgColor indexed="64"/>
          <bgColor rgb="FFFFFF00"/>
        </patternFill>
      </fill>
      <alignment horizontal="center" vertical="center" textRotation="0" wrapText="0" indent="0" justifyLastLine="0" shrinkToFit="0" readingOrder="0"/>
      <protection locked="0" hidden="0"/>
    </dxf>
    <dxf>
      <fill>
        <patternFill patternType="solid">
          <fgColor rgb="FF000000"/>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ill>
        <patternFill patternType="solid">
          <fgColor indexed="64"/>
          <bgColor rgb="FFFFFF00"/>
        </patternFill>
      </fill>
      <alignment horizontal="center" vertical="center" textRotation="0" wrapText="0" indent="0" justifyLastLine="0" shrinkToFit="0" readingOrder="0"/>
      <protection locked="0" hidden="0"/>
    </dxf>
    <dxf>
      <fill>
        <patternFill patternType="solid">
          <fgColor rgb="FF000000"/>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ill>
        <patternFill patternType="solid">
          <fgColor indexed="64"/>
          <bgColor rgb="FFFFFF00"/>
        </patternFill>
      </fill>
      <alignment horizontal="center" vertical="center" textRotation="0" wrapText="0" indent="0" justifyLastLine="0" shrinkToFit="0" readingOrder="0"/>
      <protection locked="0" hidden="0"/>
    </dxf>
    <dxf>
      <fill>
        <patternFill patternType="solid">
          <fgColor rgb="FF000000"/>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ill>
        <patternFill patternType="solid">
          <fgColor indexed="64"/>
          <bgColor rgb="FFFFFF00"/>
        </patternFill>
      </fill>
      <alignment horizontal="center" vertical="center" textRotation="0" wrapText="0" indent="0" justifyLastLine="0" shrinkToFit="0" readingOrder="0"/>
      <protection locked="0" hidden="0"/>
    </dxf>
    <dxf>
      <fill>
        <patternFill patternType="solid">
          <fgColor rgb="FF000000"/>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ill>
        <patternFill patternType="solid">
          <fgColor indexed="64"/>
          <bgColor rgb="FFFFFF00"/>
        </patternFill>
      </fill>
      <alignment horizontal="center" vertical="center" textRotation="0" wrapText="0" indent="0" justifyLastLine="0" shrinkToFit="0" readingOrder="0"/>
      <protection locked="0" hidden="0"/>
    </dxf>
    <dxf>
      <fill>
        <patternFill patternType="solid">
          <fgColor rgb="FF000000"/>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ill>
        <patternFill patternType="solid">
          <fgColor indexed="64"/>
          <bgColor rgb="FFFFFF00"/>
        </patternFill>
      </fill>
      <alignment horizontal="center" vertical="center" textRotation="0" wrapText="0" indent="0" justifyLastLine="0" shrinkToFit="0" readingOrder="0"/>
      <protection locked="0" hidden="0"/>
    </dxf>
    <dxf>
      <fill>
        <patternFill patternType="solid">
          <fgColor rgb="FF000000"/>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1"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1"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ill>
        <patternFill patternType="solid">
          <fgColor indexed="64"/>
          <bgColor rgb="FFFFFF00"/>
        </patternFill>
      </fill>
      <alignment horizontal="center" vertical="center" textRotation="0" wrapText="0" indent="0" justifyLastLine="0" shrinkToFit="0" readingOrder="0"/>
      <protection locked="0" hidden="0"/>
    </dxf>
    <dxf>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1='http://tempuri.org/ManifestacionInteres.xsd' xmlns:ns2='http://tempuri.org/ManifestacionInteres.xsd_ut1' xmlns:ns3='http://tempuri.org/ManifestacionInteres.xs_ut2' xmlns:ns4='http://tempuri.org/ManifestacionInteres.xs_ut3' xmlns:ns5='http://tempuri.org/ManifestacionInteres.xs_ut4' xmlns:ns6='http://tempuri.org/ManifestacionInteres.xs_ut5' xmlns:ns7='http://tempuri.org/ManifestacionInteres.xs_ut6'">
  <Schema ID="Schema4"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5"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6"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7"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8"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9"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39" Name="ManifestacionInteres_Map" RootElement="ManifestacionInteres" SchemaID="Schema4" ShowImportExportValidationErrors="false" AutoFit="true" Append="false" PreserveSortAFLayout="true" PreserveFormat="true"/>
  <Map ID="40" Name="ManifestacionInteres_UT1_Map" RootElement="ManifestacionInteres_UT1" SchemaID="Schema5" ShowImportExportValidationErrors="false" AutoFit="true" Append="false" PreserveSortAFLayout="true" PreserveFormat="true"/>
  <Map ID="41" Name="ManifestacionInteres_UT2_Map" RootElement="ManifestacionInteres_UT2" SchemaID="Schema3" ShowImportExportValidationErrors="false" AutoFit="true" Append="false" PreserveSortAFLayout="true" PreserveFormat="true"/>
  <Map ID="42" Name="ManifestacionInteres_UT3_Map" RootElement="ManifestacionInteres_UT3" SchemaID="Schema6" ShowImportExportValidationErrors="false" AutoFit="true" Append="false" PreserveSortAFLayout="true" PreserveFormat="true"/>
  <Map ID="43" Name="ManifestacionInteres_UT4_Map" RootElement="ManifestacionInteres_UT4" SchemaID="Schema7" ShowImportExportValidationErrors="false" AutoFit="true" Append="false" PreserveSortAFLayout="true" PreserveFormat="true"/>
  <Map ID="44" Name="ManifestacionInteres_UT5_Map" RootElement="ManifestacionInteres_UT5" SchemaID="Schema8" ShowImportExportValidationErrors="false" AutoFit="true" Append="false" PreserveSortAFLayout="true" PreserveFormat="true"/>
  <Map ID="45" Name="ManifestacionInteres_UT6_Map" RootElement="ManifestacionInteres_UT6" SchemaID="Schema9"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B94"/><Relationship Id="rId13" Type="http://schemas.openxmlformats.org/officeDocument/2006/relationships/hyperlink" Target="#MI!A6"/><Relationship Id="rId3" Type="http://schemas.openxmlformats.org/officeDocument/2006/relationships/hyperlink" Target="#MI!A116"/><Relationship Id="rId7" Type="http://schemas.openxmlformats.org/officeDocument/2006/relationships/hyperlink" Target="#MI!I94"/><Relationship Id="rId12" Type="http://schemas.openxmlformats.org/officeDocument/2006/relationships/hyperlink" Target="#MI!F81"/><Relationship Id="rId2" Type="http://schemas.openxmlformats.org/officeDocument/2006/relationships/hyperlink" Target="#MI!A115"/><Relationship Id="rId1" Type="http://schemas.openxmlformats.org/officeDocument/2006/relationships/image" Target="../media/image1.png"/><Relationship Id="rId6" Type="http://schemas.openxmlformats.org/officeDocument/2006/relationships/hyperlink" Target="#MI!A90"/><Relationship Id="rId11" Type="http://schemas.openxmlformats.org/officeDocument/2006/relationships/hyperlink" Target="#MI!A55"/><Relationship Id="rId5" Type="http://schemas.openxmlformats.org/officeDocument/2006/relationships/hyperlink" Target="#MI!A17"/><Relationship Id="rId10" Type="http://schemas.openxmlformats.org/officeDocument/2006/relationships/hyperlink" Target="#MI!A29"/><Relationship Id="rId4" Type="http://schemas.openxmlformats.org/officeDocument/2006/relationships/hyperlink" Target="#MI!H17"/><Relationship Id="rId9" Type="http://schemas.openxmlformats.org/officeDocument/2006/relationships/hyperlink" Target="#MI!I81"/></Relationships>
</file>

<file path=xl/drawings/_rels/drawing2.xml.rels><?xml version="1.0" encoding="UTF-8" standalone="yes"?>
<Relationships xmlns="http://schemas.openxmlformats.org/package/2006/relationships"><Relationship Id="rId8" Type="http://schemas.openxmlformats.org/officeDocument/2006/relationships/hyperlink" Target="#MI!B94"/><Relationship Id="rId13" Type="http://schemas.openxmlformats.org/officeDocument/2006/relationships/hyperlink" Target="#MI!A6"/><Relationship Id="rId3" Type="http://schemas.openxmlformats.org/officeDocument/2006/relationships/hyperlink" Target="#MI!A116"/><Relationship Id="rId7" Type="http://schemas.openxmlformats.org/officeDocument/2006/relationships/hyperlink" Target="#MI!I94"/><Relationship Id="rId12" Type="http://schemas.openxmlformats.org/officeDocument/2006/relationships/hyperlink" Target="#MI!F81"/><Relationship Id="rId2" Type="http://schemas.openxmlformats.org/officeDocument/2006/relationships/hyperlink" Target="#MI!A115"/><Relationship Id="rId1" Type="http://schemas.openxmlformats.org/officeDocument/2006/relationships/image" Target="../media/image1.png"/><Relationship Id="rId6" Type="http://schemas.openxmlformats.org/officeDocument/2006/relationships/hyperlink" Target="#MI!A90"/><Relationship Id="rId11" Type="http://schemas.openxmlformats.org/officeDocument/2006/relationships/hyperlink" Target="#MI!A55"/><Relationship Id="rId5" Type="http://schemas.openxmlformats.org/officeDocument/2006/relationships/hyperlink" Target="#MI!A17"/><Relationship Id="rId10" Type="http://schemas.openxmlformats.org/officeDocument/2006/relationships/hyperlink" Target="#MI!A29"/><Relationship Id="rId4" Type="http://schemas.openxmlformats.org/officeDocument/2006/relationships/hyperlink" Target="#MI!H17"/><Relationship Id="rId9" Type="http://schemas.openxmlformats.org/officeDocument/2006/relationships/hyperlink" Target="#MI!I81"/></Relationships>
</file>

<file path=xl/drawings/_rels/drawing3.xml.rels><?xml version="1.0" encoding="UTF-8" standalone="yes"?>
<Relationships xmlns="http://schemas.openxmlformats.org/package/2006/relationships"><Relationship Id="rId8" Type="http://schemas.openxmlformats.org/officeDocument/2006/relationships/hyperlink" Target="#MI!B94"/><Relationship Id="rId13" Type="http://schemas.openxmlformats.org/officeDocument/2006/relationships/hyperlink" Target="#MI!A6"/><Relationship Id="rId3" Type="http://schemas.openxmlformats.org/officeDocument/2006/relationships/hyperlink" Target="#MI!A116"/><Relationship Id="rId7" Type="http://schemas.openxmlformats.org/officeDocument/2006/relationships/hyperlink" Target="#MI!I94"/><Relationship Id="rId12" Type="http://schemas.openxmlformats.org/officeDocument/2006/relationships/hyperlink" Target="#MI!F81"/><Relationship Id="rId2" Type="http://schemas.openxmlformats.org/officeDocument/2006/relationships/hyperlink" Target="#MI!A115"/><Relationship Id="rId1" Type="http://schemas.openxmlformats.org/officeDocument/2006/relationships/image" Target="../media/image1.png"/><Relationship Id="rId6" Type="http://schemas.openxmlformats.org/officeDocument/2006/relationships/hyperlink" Target="#MI!A90"/><Relationship Id="rId11" Type="http://schemas.openxmlformats.org/officeDocument/2006/relationships/hyperlink" Target="#MI!A55"/><Relationship Id="rId5" Type="http://schemas.openxmlformats.org/officeDocument/2006/relationships/hyperlink" Target="#MI!A17"/><Relationship Id="rId10" Type="http://schemas.openxmlformats.org/officeDocument/2006/relationships/hyperlink" Target="#MI!A29"/><Relationship Id="rId4" Type="http://schemas.openxmlformats.org/officeDocument/2006/relationships/hyperlink" Target="#MI!H17"/><Relationship Id="rId9" Type="http://schemas.openxmlformats.org/officeDocument/2006/relationships/hyperlink" Target="#MI!I81"/></Relationships>
</file>

<file path=xl/drawings/_rels/drawing4.xml.rels><?xml version="1.0" encoding="UTF-8" standalone="yes"?>
<Relationships xmlns="http://schemas.openxmlformats.org/package/2006/relationships"><Relationship Id="rId8" Type="http://schemas.openxmlformats.org/officeDocument/2006/relationships/hyperlink" Target="#MI!B94"/><Relationship Id="rId13" Type="http://schemas.openxmlformats.org/officeDocument/2006/relationships/hyperlink" Target="#MI!A6"/><Relationship Id="rId3" Type="http://schemas.openxmlformats.org/officeDocument/2006/relationships/hyperlink" Target="#MI!A116"/><Relationship Id="rId7" Type="http://schemas.openxmlformats.org/officeDocument/2006/relationships/hyperlink" Target="#MI!I94"/><Relationship Id="rId12" Type="http://schemas.openxmlformats.org/officeDocument/2006/relationships/hyperlink" Target="#MI!F81"/><Relationship Id="rId2" Type="http://schemas.openxmlformats.org/officeDocument/2006/relationships/hyperlink" Target="#MI!A115"/><Relationship Id="rId1" Type="http://schemas.openxmlformats.org/officeDocument/2006/relationships/image" Target="../media/image1.png"/><Relationship Id="rId6" Type="http://schemas.openxmlformats.org/officeDocument/2006/relationships/hyperlink" Target="#MI!A90"/><Relationship Id="rId11" Type="http://schemas.openxmlformats.org/officeDocument/2006/relationships/hyperlink" Target="#MI!A55"/><Relationship Id="rId5" Type="http://schemas.openxmlformats.org/officeDocument/2006/relationships/hyperlink" Target="#MI!A17"/><Relationship Id="rId10" Type="http://schemas.openxmlformats.org/officeDocument/2006/relationships/hyperlink" Target="#MI!A29"/><Relationship Id="rId4" Type="http://schemas.openxmlformats.org/officeDocument/2006/relationships/hyperlink" Target="#MI!H17"/><Relationship Id="rId9" Type="http://schemas.openxmlformats.org/officeDocument/2006/relationships/hyperlink" Target="#MI!I81"/></Relationships>
</file>

<file path=xl/drawings/_rels/drawing5.xml.rels><?xml version="1.0" encoding="UTF-8" standalone="yes"?>
<Relationships xmlns="http://schemas.openxmlformats.org/package/2006/relationships"><Relationship Id="rId8" Type="http://schemas.openxmlformats.org/officeDocument/2006/relationships/hyperlink" Target="#MI!B94"/><Relationship Id="rId13" Type="http://schemas.openxmlformats.org/officeDocument/2006/relationships/hyperlink" Target="#MI!A6"/><Relationship Id="rId3" Type="http://schemas.openxmlformats.org/officeDocument/2006/relationships/hyperlink" Target="#MI!A116"/><Relationship Id="rId7" Type="http://schemas.openxmlformats.org/officeDocument/2006/relationships/hyperlink" Target="#MI!I94"/><Relationship Id="rId12" Type="http://schemas.openxmlformats.org/officeDocument/2006/relationships/hyperlink" Target="#MI!F81"/><Relationship Id="rId2" Type="http://schemas.openxmlformats.org/officeDocument/2006/relationships/hyperlink" Target="#MI!A115"/><Relationship Id="rId1" Type="http://schemas.openxmlformats.org/officeDocument/2006/relationships/image" Target="../media/image1.png"/><Relationship Id="rId6" Type="http://schemas.openxmlformats.org/officeDocument/2006/relationships/hyperlink" Target="#MI!A90"/><Relationship Id="rId11" Type="http://schemas.openxmlformats.org/officeDocument/2006/relationships/hyperlink" Target="#MI!A55"/><Relationship Id="rId5" Type="http://schemas.openxmlformats.org/officeDocument/2006/relationships/hyperlink" Target="#MI!A17"/><Relationship Id="rId10" Type="http://schemas.openxmlformats.org/officeDocument/2006/relationships/hyperlink" Target="#MI!A29"/><Relationship Id="rId4" Type="http://schemas.openxmlformats.org/officeDocument/2006/relationships/hyperlink" Target="#MI!H17"/><Relationship Id="rId9" Type="http://schemas.openxmlformats.org/officeDocument/2006/relationships/hyperlink" Target="#MI!I81"/></Relationships>
</file>

<file path=xl/drawings/_rels/drawing6.xml.rels><?xml version="1.0" encoding="UTF-8" standalone="yes"?>
<Relationships xmlns="http://schemas.openxmlformats.org/package/2006/relationships"><Relationship Id="rId8" Type="http://schemas.openxmlformats.org/officeDocument/2006/relationships/hyperlink" Target="#MI!B94"/><Relationship Id="rId13" Type="http://schemas.openxmlformats.org/officeDocument/2006/relationships/hyperlink" Target="#MI!A6"/><Relationship Id="rId3" Type="http://schemas.openxmlformats.org/officeDocument/2006/relationships/hyperlink" Target="#MI!A116"/><Relationship Id="rId7" Type="http://schemas.openxmlformats.org/officeDocument/2006/relationships/hyperlink" Target="#MI!I94"/><Relationship Id="rId12" Type="http://schemas.openxmlformats.org/officeDocument/2006/relationships/hyperlink" Target="#MI!F81"/><Relationship Id="rId2" Type="http://schemas.openxmlformats.org/officeDocument/2006/relationships/hyperlink" Target="#MI!A115"/><Relationship Id="rId1" Type="http://schemas.openxmlformats.org/officeDocument/2006/relationships/image" Target="../media/image1.png"/><Relationship Id="rId6" Type="http://schemas.openxmlformats.org/officeDocument/2006/relationships/hyperlink" Target="#MI!A90"/><Relationship Id="rId11" Type="http://schemas.openxmlformats.org/officeDocument/2006/relationships/hyperlink" Target="#MI!A55"/><Relationship Id="rId5" Type="http://schemas.openxmlformats.org/officeDocument/2006/relationships/hyperlink" Target="#MI!A17"/><Relationship Id="rId10" Type="http://schemas.openxmlformats.org/officeDocument/2006/relationships/hyperlink" Target="#MI!A29"/><Relationship Id="rId4" Type="http://schemas.openxmlformats.org/officeDocument/2006/relationships/hyperlink" Target="#MI!H17"/><Relationship Id="rId9" Type="http://schemas.openxmlformats.org/officeDocument/2006/relationships/hyperlink" Target="#MI!I81"/></Relationships>
</file>

<file path=xl/drawings/_rels/drawing7.xml.rels><?xml version="1.0" encoding="UTF-8" standalone="yes"?>
<Relationships xmlns="http://schemas.openxmlformats.org/package/2006/relationships"><Relationship Id="rId8" Type="http://schemas.openxmlformats.org/officeDocument/2006/relationships/hyperlink" Target="#MI!B94"/><Relationship Id="rId13" Type="http://schemas.openxmlformats.org/officeDocument/2006/relationships/hyperlink" Target="#MI!A6"/><Relationship Id="rId3" Type="http://schemas.openxmlformats.org/officeDocument/2006/relationships/hyperlink" Target="#MI!A116"/><Relationship Id="rId7" Type="http://schemas.openxmlformats.org/officeDocument/2006/relationships/hyperlink" Target="#MI!I94"/><Relationship Id="rId12" Type="http://schemas.openxmlformats.org/officeDocument/2006/relationships/hyperlink" Target="#MI!F81"/><Relationship Id="rId2" Type="http://schemas.openxmlformats.org/officeDocument/2006/relationships/hyperlink" Target="#MI!A115"/><Relationship Id="rId1" Type="http://schemas.openxmlformats.org/officeDocument/2006/relationships/image" Target="../media/image1.png"/><Relationship Id="rId6" Type="http://schemas.openxmlformats.org/officeDocument/2006/relationships/hyperlink" Target="#MI!A90"/><Relationship Id="rId11" Type="http://schemas.openxmlformats.org/officeDocument/2006/relationships/hyperlink" Target="#MI!A55"/><Relationship Id="rId5" Type="http://schemas.openxmlformats.org/officeDocument/2006/relationships/hyperlink" Target="#MI!A17"/><Relationship Id="rId10" Type="http://schemas.openxmlformats.org/officeDocument/2006/relationships/hyperlink" Target="#MI!A29"/><Relationship Id="rId4" Type="http://schemas.openxmlformats.org/officeDocument/2006/relationships/hyperlink" Target="#MI!H17"/><Relationship Id="rId9" Type="http://schemas.openxmlformats.org/officeDocument/2006/relationships/hyperlink" Target="#MI!I81"/></Relationships>
</file>

<file path=xl/drawings/drawing1.xml><?xml version="1.0" encoding="utf-8"?>
<xdr:wsDr xmlns:xdr="http://schemas.openxmlformats.org/drawingml/2006/spreadsheetDrawing" xmlns:a="http://schemas.openxmlformats.org/drawingml/2006/main">
  <xdr:twoCellAnchor editAs="oneCell">
    <xdr:from>
      <xdr:col>1</xdr:col>
      <xdr:colOff>1068762</xdr:colOff>
      <xdr:row>1</xdr:row>
      <xdr:rowOff>60327</xdr:rowOff>
    </xdr:from>
    <xdr:to>
      <xdr:col>1</xdr:col>
      <xdr:colOff>2009355</xdr:colOff>
      <xdr:row>3</xdr:row>
      <xdr:rowOff>380576</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381726" y="264434"/>
          <a:ext cx="940593" cy="1163892"/>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RESIDUALTALENTO HUMANO</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55</xdr:row>
      <xdr:rowOff>0</xdr:rowOff>
    </xdr:from>
    <xdr:to>
      <xdr:col>14</xdr:col>
      <xdr:colOff>583989</xdr:colOff>
      <xdr:row>55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82</xdr:row>
      <xdr:rowOff>13048</xdr:rowOff>
    </xdr:from>
    <xdr:to>
      <xdr:col>14</xdr:col>
      <xdr:colOff>597037</xdr:colOff>
      <xdr:row>82</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92</xdr:row>
      <xdr:rowOff>21920</xdr:rowOff>
    </xdr:from>
    <xdr:to>
      <xdr:col>14</xdr:col>
      <xdr:colOff>658102</xdr:colOff>
      <xdr:row>92</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108</xdr:row>
      <xdr:rowOff>4697</xdr:rowOff>
    </xdr:from>
    <xdr:to>
      <xdr:col>14</xdr:col>
      <xdr:colOff>627831</xdr:colOff>
      <xdr:row>108</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117</xdr:row>
      <xdr:rowOff>13570</xdr:rowOff>
    </xdr:from>
    <xdr:to>
      <xdr:col>14</xdr:col>
      <xdr:colOff>636704</xdr:colOff>
      <xdr:row>117</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1068762</xdr:colOff>
      <xdr:row>1</xdr:row>
      <xdr:rowOff>60327</xdr:rowOff>
    </xdr:from>
    <xdr:to>
      <xdr:col>1</xdr:col>
      <xdr:colOff>2009355</xdr:colOff>
      <xdr:row>3</xdr:row>
      <xdr:rowOff>380576</xdr:rowOff>
    </xdr:to>
    <xdr:pic>
      <xdr:nvPicPr>
        <xdr:cNvPr id="2" name="Imagen 1">
          <a:extLst>
            <a:ext uri="{FF2B5EF4-FFF2-40B4-BE49-F238E27FC236}">
              <a16:creationId xmlns="" xmlns:a16="http://schemas.microsoft.com/office/drawing/2014/main" id="{BD11876B-D3E9-4CFB-ADC9-9082190869E3}"/>
            </a:ext>
          </a:extLst>
        </xdr:cNvPr>
        <xdr:cNvPicPr>
          <a:picLocks noChangeAspect="1"/>
        </xdr:cNvPicPr>
      </xdr:nvPicPr>
      <xdr:blipFill>
        <a:blip xmlns:r="http://schemas.openxmlformats.org/officeDocument/2006/relationships" r:embed="rId1"/>
        <a:stretch>
          <a:fillRect/>
        </a:stretch>
      </xdr:blipFill>
      <xdr:spPr>
        <a:xfrm>
          <a:off x="1535487" y="260352"/>
          <a:ext cx="940593" cy="1158449"/>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BB683346-BB8A-4A0B-BFD3-5686F1C3B0D1}"/>
            </a:ext>
          </a:extLst>
        </xdr:cNvPr>
        <xdr:cNvSpPr/>
      </xdr:nvSpPr>
      <xdr:spPr>
        <a:xfrm>
          <a:off x="22485806" y="2525486"/>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780D3459-9ED8-40FB-8CF0-CE362A98AE4F}"/>
            </a:ext>
          </a:extLst>
        </xdr:cNvPr>
        <xdr:cNvSpPr/>
      </xdr:nvSpPr>
      <xdr:spPr>
        <a:xfrm>
          <a:off x="22488527" y="2110468"/>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607B9E5-6A77-46FA-B9E6-FF2C992411A2}"/>
            </a:ext>
          </a:extLst>
        </xdr:cNvPr>
        <xdr:cNvSpPr/>
      </xdr:nvSpPr>
      <xdr:spPr>
        <a:xfrm>
          <a:off x="970189" y="2503715"/>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998DAF8F-3514-4544-A40D-A05339DBC889}"/>
            </a:ext>
          </a:extLst>
        </xdr:cNvPr>
        <xdr:cNvSpPr/>
      </xdr:nvSpPr>
      <xdr:spPr>
        <a:xfrm>
          <a:off x="970190" y="2075090"/>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E8F6987E-007C-4B4E-A4F6-0EFA4B1F1B6A}"/>
            </a:ext>
          </a:extLst>
        </xdr:cNvPr>
        <xdr:cNvSpPr/>
      </xdr:nvSpPr>
      <xdr:spPr>
        <a:xfrm>
          <a:off x="8098568" y="2498271"/>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54058D0D-672D-4FC4-8CBB-A8960E645319}"/>
            </a:ext>
          </a:extLst>
        </xdr:cNvPr>
        <xdr:cNvSpPr/>
      </xdr:nvSpPr>
      <xdr:spPr>
        <a:xfrm>
          <a:off x="16683718" y="2921454"/>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61ABF9D9-14A9-4041-B698-D6EEECDF70D7}"/>
            </a:ext>
          </a:extLst>
        </xdr:cNvPr>
        <xdr:cNvSpPr/>
      </xdr:nvSpPr>
      <xdr:spPr>
        <a:xfrm>
          <a:off x="16686440" y="2492827"/>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B542EC08-D443-44EC-A97E-9446020D4618}"/>
            </a:ext>
          </a:extLst>
        </xdr:cNvPr>
        <xdr:cNvSpPr/>
      </xdr:nvSpPr>
      <xdr:spPr>
        <a:xfrm>
          <a:off x="16689161" y="2077810"/>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C253FC11-980C-4418-9E71-86101F576780}"/>
            </a:ext>
          </a:extLst>
        </xdr:cNvPr>
        <xdr:cNvSpPr/>
      </xdr:nvSpPr>
      <xdr:spPr>
        <a:xfrm>
          <a:off x="959303" y="2910569"/>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31650605-0780-4CFB-8C30-3F54CEA49C1B}"/>
            </a:ext>
          </a:extLst>
        </xdr:cNvPr>
        <xdr:cNvSpPr/>
      </xdr:nvSpPr>
      <xdr:spPr>
        <a:xfrm>
          <a:off x="8114896" y="2083253"/>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RESIDUALTALENTO HUMANO</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BA17D181-59FE-4750-83A9-1CB30F10B577}"/>
            </a:ext>
          </a:extLst>
        </xdr:cNvPr>
        <xdr:cNvSpPr/>
      </xdr:nvSpPr>
      <xdr:spPr>
        <a:xfrm>
          <a:off x="8098567" y="2916010"/>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55</xdr:row>
      <xdr:rowOff>0</xdr:rowOff>
    </xdr:from>
    <xdr:to>
      <xdr:col>14</xdr:col>
      <xdr:colOff>583989</xdr:colOff>
      <xdr:row>55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25010BB-2C40-477B-B68F-846AE910E7CD}"/>
            </a:ext>
          </a:extLst>
        </xdr:cNvPr>
        <xdr:cNvSpPr/>
      </xdr:nvSpPr>
      <xdr:spPr>
        <a:xfrm>
          <a:off x="30528930" y="1554480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82</xdr:row>
      <xdr:rowOff>13048</xdr:rowOff>
    </xdr:from>
    <xdr:to>
      <xdr:col>14</xdr:col>
      <xdr:colOff>597037</xdr:colOff>
      <xdr:row>82</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C8DB41C-52D3-4FF9-9DF9-5430F3063771}"/>
            </a:ext>
          </a:extLst>
        </xdr:cNvPr>
        <xdr:cNvSpPr/>
      </xdr:nvSpPr>
      <xdr:spPr>
        <a:xfrm>
          <a:off x="30541978" y="23939848"/>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92</xdr:row>
      <xdr:rowOff>21920</xdr:rowOff>
    </xdr:from>
    <xdr:to>
      <xdr:col>14</xdr:col>
      <xdr:colOff>658102</xdr:colOff>
      <xdr:row>92</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89B1166-B591-42D3-AD1F-D57477C5C9DD}"/>
            </a:ext>
          </a:extLst>
        </xdr:cNvPr>
        <xdr:cNvSpPr/>
      </xdr:nvSpPr>
      <xdr:spPr>
        <a:xfrm>
          <a:off x="30603043" y="262918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108</xdr:row>
      <xdr:rowOff>4697</xdr:rowOff>
    </xdr:from>
    <xdr:to>
      <xdr:col>14</xdr:col>
      <xdr:colOff>627831</xdr:colOff>
      <xdr:row>108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C6895300-C34D-410E-9C36-D6AC2D0672A7}"/>
            </a:ext>
          </a:extLst>
        </xdr:cNvPr>
        <xdr:cNvSpPr/>
      </xdr:nvSpPr>
      <xdr:spPr>
        <a:xfrm>
          <a:off x="30572772" y="29427422"/>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117</xdr:row>
      <xdr:rowOff>13570</xdr:rowOff>
    </xdr:from>
    <xdr:to>
      <xdr:col>14</xdr:col>
      <xdr:colOff>636704</xdr:colOff>
      <xdr:row>117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6331DAB6-B13E-4390-AA84-77A002B79DC7}"/>
            </a:ext>
          </a:extLst>
        </xdr:cNvPr>
        <xdr:cNvSpPr/>
      </xdr:nvSpPr>
      <xdr:spPr>
        <a:xfrm>
          <a:off x="30581645" y="312936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1068762</xdr:colOff>
      <xdr:row>1</xdr:row>
      <xdr:rowOff>60327</xdr:rowOff>
    </xdr:from>
    <xdr:to>
      <xdr:col>1</xdr:col>
      <xdr:colOff>2009355</xdr:colOff>
      <xdr:row>3</xdr:row>
      <xdr:rowOff>380576</xdr:rowOff>
    </xdr:to>
    <xdr:pic>
      <xdr:nvPicPr>
        <xdr:cNvPr id="2" name="Imagen 1">
          <a:extLst>
            <a:ext uri="{FF2B5EF4-FFF2-40B4-BE49-F238E27FC236}">
              <a16:creationId xmlns="" xmlns:a16="http://schemas.microsoft.com/office/drawing/2014/main" id="{2FE4F9D1-8AF0-4C02-BF5F-992E69511DBE}"/>
            </a:ext>
          </a:extLst>
        </xdr:cNvPr>
        <xdr:cNvPicPr>
          <a:picLocks noChangeAspect="1"/>
        </xdr:cNvPicPr>
      </xdr:nvPicPr>
      <xdr:blipFill>
        <a:blip xmlns:r="http://schemas.openxmlformats.org/officeDocument/2006/relationships" r:embed="rId1"/>
        <a:stretch>
          <a:fillRect/>
        </a:stretch>
      </xdr:blipFill>
      <xdr:spPr>
        <a:xfrm>
          <a:off x="1535487" y="260352"/>
          <a:ext cx="940593" cy="1158449"/>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714A9DBD-EB45-40D9-B4FA-FF7963FB1FA8}"/>
            </a:ext>
          </a:extLst>
        </xdr:cNvPr>
        <xdr:cNvSpPr/>
      </xdr:nvSpPr>
      <xdr:spPr>
        <a:xfrm>
          <a:off x="22485806" y="2525486"/>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69B2164-AC4F-4F6E-BF25-83C986E3150F}"/>
            </a:ext>
          </a:extLst>
        </xdr:cNvPr>
        <xdr:cNvSpPr/>
      </xdr:nvSpPr>
      <xdr:spPr>
        <a:xfrm>
          <a:off x="22488527" y="2110468"/>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4FAB4A2E-97FF-4F64-9725-A2BB945E5205}"/>
            </a:ext>
          </a:extLst>
        </xdr:cNvPr>
        <xdr:cNvSpPr/>
      </xdr:nvSpPr>
      <xdr:spPr>
        <a:xfrm>
          <a:off x="970189" y="2503715"/>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C779D9FD-C25F-428A-89CC-56F91138056F}"/>
            </a:ext>
          </a:extLst>
        </xdr:cNvPr>
        <xdr:cNvSpPr/>
      </xdr:nvSpPr>
      <xdr:spPr>
        <a:xfrm>
          <a:off x="970190" y="2075090"/>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0892ACAB-94C3-4B34-BF38-6EAD2CA110EF}"/>
            </a:ext>
          </a:extLst>
        </xdr:cNvPr>
        <xdr:cNvSpPr/>
      </xdr:nvSpPr>
      <xdr:spPr>
        <a:xfrm>
          <a:off x="8098568" y="2498271"/>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B8E9B3A8-3F66-46BF-B01B-81E7DC271F5B}"/>
            </a:ext>
          </a:extLst>
        </xdr:cNvPr>
        <xdr:cNvSpPr/>
      </xdr:nvSpPr>
      <xdr:spPr>
        <a:xfrm>
          <a:off x="16683718" y="2921454"/>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56C135A1-10FB-456E-BF09-C1EA57AE0AA7}"/>
            </a:ext>
          </a:extLst>
        </xdr:cNvPr>
        <xdr:cNvSpPr/>
      </xdr:nvSpPr>
      <xdr:spPr>
        <a:xfrm>
          <a:off x="16686440" y="2492827"/>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C9A4A3F8-EF18-4803-A9D5-C6570CBA3973}"/>
            </a:ext>
          </a:extLst>
        </xdr:cNvPr>
        <xdr:cNvSpPr/>
      </xdr:nvSpPr>
      <xdr:spPr>
        <a:xfrm>
          <a:off x="16689161" y="2077810"/>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5410B78-E82D-47CD-80E3-C851C60FBF85}"/>
            </a:ext>
          </a:extLst>
        </xdr:cNvPr>
        <xdr:cNvSpPr/>
      </xdr:nvSpPr>
      <xdr:spPr>
        <a:xfrm>
          <a:off x="959303" y="2910569"/>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6202D5E-A3AD-445F-A63B-8ECFA1F36005}"/>
            </a:ext>
          </a:extLst>
        </xdr:cNvPr>
        <xdr:cNvSpPr/>
      </xdr:nvSpPr>
      <xdr:spPr>
        <a:xfrm>
          <a:off x="8114896" y="2083253"/>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RESIDUALTALENTO HUMANO</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68033BFD-9E96-4AFA-AE33-54CAFE350B70}"/>
            </a:ext>
          </a:extLst>
        </xdr:cNvPr>
        <xdr:cNvSpPr/>
      </xdr:nvSpPr>
      <xdr:spPr>
        <a:xfrm>
          <a:off x="8098567" y="2916010"/>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55</xdr:row>
      <xdr:rowOff>0</xdr:rowOff>
    </xdr:from>
    <xdr:to>
      <xdr:col>14</xdr:col>
      <xdr:colOff>583989</xdr:colOff>
      <xdr:row>55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C458424-CC0B-4193-99F0-A9F7DD2714C5}"/>
            </a:ext>
          </a:extLst>
        </xdr:cNvPr>
        <xdr:cNvSpPr/>
      </xdr:nvSpPr>
      <xdr:spPr>
        <a:xfrm>
          <a:off x="30528930" y="1554480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82</xdr:row>
      <xdr:rowOff>13048</xdr:rowOff>
    </xdr:from>
    <xdr:to>
      <xdr:col>14</xdr:col>
      <xdr:colOff>597037</xdr:colOff>
      <xdr:row>82</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F768C46-577E-49E0-9490-21B5EA9A2E78}"/>
            </a:ext>
          </a:extLst>
        </xdr:cNvPr>
        <xdr:cNvSpPr/>
      </xdr:nvSpPr>
      <xdr:spPr>
        <a:xfrm>
          <a:off x="30541978" y="23939848"/>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92</xdr:row>
      <xdr:rowOff>21920</xdr:rowOff>
    </xdr:from>
    <xdr:to>
      <xdr:col>14</xdr:col>
      <xdr:colOff>658102</xdr:colOff>
      <xdr:row>92</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F4FF9E-58C0-48EA-BC2E-385555B4022A}"/>
            </a:ext>
          </a:extLst>
        </xdr:cNvPr>
        <xdr:cNvSpPr/>
      </xdr:nvSpPr>
      <xdr:spPr>
        <a:xfrm>
          <a:off x="30603043" y="262918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108</xdr:row>
      <xdr:rowOff>4697</xdr:rowOff>
    </xdr:from>
    <xdr:to>
      <xdr:col>14</xdr:col>
      <xdr:colOff>627831</xdr:colOff>
      <xdr:row>108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8D339162-73EF-4590-905B-62724BF65AE4}"/>
            </a:ext>
          </a:extLst>
        </xdr:cNvPr>
        <xdr:cNvSpPr/>
      </xdr:nvSpPr>
      <xdr:spPr>
        <a:xfrm>
          <a:off x="30572772" y="29427422"/>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117</xdr:row>
      <xdr:rowOff>13570</xdr:rowOff>
    </xdr:from>
    <xdr:to>
      <xdr:col>14</xdr:col>
      <xdr:colOff>636704</xdr:colOff>
      <xdr:row>117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F936314A-1E87-470B-B260-2B9DAB6A3DB1}"/>
            </a:ext>
          </a:extLst>
        </xdr:cNvPr>
        <xdr:cNvSpPr/>
      </xdr:nvSpPr>
      <xdr:spPr>
        <a:xfrm>
          <a:off x="30581645" y="312936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1068762</xdr:colOff>
      <xdr:row>1</xdr:row>
      <xdr:rowOff>60327</xdr:rowOff>
    </xdr:from>
    <xdr:to>
      <xdr:col>1</xdr:col>
      <xdr:colOff>2009355</xdr:colOff>
      <xdr:row>3</xdr:row>
      <xdr:rowOff>380576</xdr:rowOff>
    </xdr:to>
    <xdr:pic>
      <xdr:nvPicPr>
        <xdr:cNvPr id="2" name="Imagen 1">
          <a:extLst>
            <a:ext uri="{FF2B5EF4-FFF2-40B4-BE49-F238E27FC236}">
              <a16:creationId xmlns="" xmlns:a16="http://schemas.microsoft.com/office/drawing/2014/main" id="{75F8BA1B-1E26-42E8-8739-F39765D2D929}"/>
            </a:ext>
          </a:extLst>
        </xdr:cNvPr>
        <xdr:cNvPicPr>
          <a:picLocks noChangeAspect="1"/>
        </xdr:cNvPicPr>
      </xdr:nvPicPr>
      <xdr:blipFill>
        <a:blip xmlns:r="http://schemas.openxmlformats.org/officeDocument/2006/relationships" r:embed="rId1"/>
        <a:stretch>
          <a:fillRect/>
        </a:stretch>
      </xdr:blipFill>
      <xdr:spPr>
        <a:xfrm>
          <a:off x="1535487" y="260352"/>
          <a:ext cx="940593" cy="1158449"/>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D273E095-D3FA-4127-9A6B-DA98ADD9193A}"/>
            </a:ext>
          </a:extLst>
        </xdr:cNvPr>
        <xdr:cNvSpPr/>
      </xdr:nvSpPr>
      <xdr:spPr>
        <a:xfrm>
          <a:off x="22485806" y="2525486"/>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EA4712E5-7763-40A7-A44E-92EBBAEBF5DA}"/>
            </a:ext>
          </a:extLst>
        </xdr:cNvPr>
        <xdr:cNvSpPr/>
      </xdr:nvSpPr>
      <xdr:spPr>
        <a:xfrm>
          <a:off x="22488527" y="2110468"/>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67510F29-4DFF-42F0-896F-2025E5D92789}"/>
            </a:ext>
          </a:extLst>
        </xdr:cNvPr>
        <xdr:cNvSpPr/>
      </xdr:nvSpPr>
      <xdr:spPr>
        <a:xfrm>
          <a:off x="970189" y="2503715"/>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C960647B-9721-4396-8849-45032ADFD8EF}"/>
            </a:ext>
          </a:extLst>
        </xdr:cNvPr>
        <xdr:cNvSpPr/>
      </xdr:nvSpPr>
      <xdr:spPr>
        <a:xfrm>
          <a:off x="970190" y="2075090"/>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7A77E38E-9944-47A0-9229-9500DFFD880B}"/>
            </a:ext>
          </a:extLst>
        </xdr:cNvPr>
        <xdr:cNvSpPr/>
      </xdr:nvSpPr>
      <xdr:spPr>
        <a:xfrm>
          <a:off x="8098568" y="2498271"/>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43C66ABF-D70C-4C70-9C78-A5EE839B72A4}"/>
            </a:ext>
          </a:extLst>
        </xdr:cNvPr>
        <xdr:cNvSpPr/>
      </xdr:nvSpPr>
      <xdr:spPr>
        <a:xfrm>
          <a:off x="16683718" y="2921454"/>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4F5B44CD-D124-4AF8-8A64-18433CFF8B6A}"/>
            </a:ext>
          </a:extLst>
        </xdr:cNvPr>
        <xdr:cNvSpPr/>
      </xdr:nvSpPr>
      <xdr:spPr>
        <a:xfrm>
          <a:off x="16686440" y="2492827"/>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E5CD8C64-DA7D-4C40-BDEB-9FB4FBE56852}"/>
            </a:ext>
          </a:extLst>
        </xdr:cNvPr>
        <xdr:cNvSpPr/>
      </xdr:nvSpPr>
      <xdr:spPr>
        <a:xfrm>
          <a:off x="16689161" y="2077810"/>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6ADF561F-15C7-4C29-9C8D-7621054680CC}"/>
            </a:ext>
          </a:extLst>
        </xdr:cNvPr>
        <xdr:cNvSpPr/>
      </xdr:nvSpPr>
      <xdr:spPr>
        <a:xfrm>
          <a:off x="959303" y="2910569"/>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DAC4E73D-7E7F-4B08-99BF-9C369D253F04}"/>
            </a:ext>
          </a:extLst>
        </xdr:cNvPr>
        <xdr:cNvSpPr/>
      </xdr:nvSpPr>
      <xdr:spPr>
        <a:xfrm>
          <a:off x="8114896" y="2083253"/>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RESIDUALTALENTO HUMANO</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B315D9A6-BC73-41AA-A347-AFAE8271FCBD}"/>
            </a:ext>
          </a:extLst>
        </xdr:cNvPr>
        <xdr:cNvSpPr/>
      </xdr:nvSpPr>
      <xdr:spPr>
        <a:xfrm>
          <a:off x="8098567" y="2916010"/>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55</xdr:row>
      <xdr:rowOff>0</xdr:rowOff>
    </xdr:from>
    <xdr:to>
      <xdr:col>14</xdr:col>
      <xdr:colOff>583989</xdr:colOff>
      <xdr:row>55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2FDD5BA-3749-44C9-ADA1-5B1379596F74}"/>
            </a:ext>
          </a:extLst>
        </xdr:cNvPr>
        <xdr:cNvSpPr/>
      </xdr:nvSpPr>
      <xdr:spPr>
        <a:xfrm>
          <a:off x="30528930" y="1554480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82</xdr:row>
      <xdr:rowOff>13048</xdr:rowOff>
    </xdr:from>
    <xdr:to>
      <xdr:col>14</xdr:col>
      <xdr:colOff>597037</xdr:colOff>
      <xdr:row>82</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A21070-BDE1-462D-9B3E-DE5895908A71}"/>
            </a:ext>
          </a:extLst>
        </xdr:cNvPr>
        <xdr:cNvSpPr/>
      </xdr:nvSpPr>
      <xdr:spPr>
        <a:xfrm>
          <a:off x="30541978" y="23939848"/>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92</xdr:row>
      <xdr:rowOff>21920</xdr:rowOff>
    </xdr:from>
    <xdr:to>
      <xdr:col>14</xdr:col>
      <xdr:colOff>658102</xdr:colOff>
      <xdr:row>92</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FB42EB6-CC29-4235-9FD0-EA8BFFCC240A}"/>
            </a:ext>
          </a:extLst>
        </xdr:cNvPr>
        <xdr:cNvSpPr/>
      </xdr:nvSpPr>
      <xdr:spPr>
        <a:xfrm>
          <a:off x="30603043" y="262918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108</xdr:row>
      <xdr:rowOff>4697</xdr:rowOff>
    </xdr:from>
    <xdr:to>
      <xdr:col>14</xdr:col>
      <xdr:colOff>627831</xdr:colOff>
      <xdr:row>108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DAF1836B-5600-4F8F-B670-1424D907E557}"/>
            </a:ext>
          </a:extLst>
        </xdr:cNvPr>
        <xdr:cNvSpPr/>
      </xdr:nvSpPr>
      <xdr:spPr>
        <a:xfrm>
          <a:off x="30572772" y="29427422"/>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117</xdr:row>
      <xdr:rowOff>13570</xdr:rowOff>
    </xdr:from>
    <xdr:to>
      <xdr:col>14</xdr:col>
      <xdr:colOff>636704</xdr:colOff>
      <xdr:row>117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D0F801F8-0579-428A-8E94-A3DA7EADCF98}"/>
            </a:ext>
          </a:extLst>
        </xdr:cNvPr>
        <xdr:cNvSpPr/>
      </xdr:nvSpPr>
      <xdr:spPr>
        <a:xfrm>
          <a:off x="30581645" y="312936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1068762</xdr:colOff>
      <xdr:row>1</xdr:row>
      <xdr:rowOff>60327</xdr:rowOff>
    </xdr:from>
    <xdr:to>
      <xdr:col>1</xdr:col>
      <xdr:colOff>2009355</xdr:colOff>
      <xdr:row>3</xdr:row>
      <xdr:rowOff>380576</xdr:rowOff>
    </xdr:to>
    <xdr:pic>
      <xdr:nvPicPr>
        <xdr:cNvPr id="2" name="Imagen 1">
          <a:extLst>
            <a:ext uri="{FF2B5EF4-FFF2-40B4-BE49-F238E27FC236}">
              <a16:creationId xmlns="" xmlns:a16="http://schemas.microsoft.com/office/drawing/2014/main" id="{33753F51-C795-4B12-BB89-EC2197E0F208}"/>
            </a:ext>
          </a:extLst>
        </xdr:cNvPr>
        <xdr:cNvPicPr>
          <a:picLocks noChangeAspect="1"/>
        </xdr:cNvPicPr>
      </xdr:nvPicPr>
      <xdr:blipFill>
        <a:blip xmlns:r="http://schemas.openxmlformats.org/officeDocument/2006/relationships" r:embed="rId1"/>
        <a:stretch>
          <a:fillRect/>
        </a:stretch>
      </xdr:blipFill>
      <xdr:spPr>
        <a:xfrm>
          <a:off x="1535487" y="260352"/>
          <a:ext cx="940593" cy="1158449"/>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35DFFBD8-7B1F-45D5-B86F-54982FA6F59D}"/>
            </a:ext>
          </a:extLst>
        </xdr:cNvPr>
        <xdr:cNvSpPr/>
      </xdr:nvSpPr>
      <xdr:spPr>
        <a:xfrm>
          <a:off x="22485806" y="2525486"/>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5BE22649-2593-4D3A-8D88-E097FB7EE88E}"/>
            </a:ext>
          </a:extLst>
        </xdr:cNvPr>
        <xdr:cNvSpPr/>
      </xdr:nvSpPr>
      <xdr:spPr>
        <a:xfrm>
          <a:off x="22488527" y="2110468"/>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17C8F31-44AC-4ED0-8FEC-8FC389730455}"/>
            </a:ext>
          </a:extLst>
        </xdr:cNvPr>
        <xdr:cNvSpPr/>
      </xdr:nvSpPr>
      <xdr:spPr>
        <a:xfrm>
          <a:off x="970189" y="2503715"/>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E606F557-4720-4B6C-B44C-905EB38D7386}"/>
            </a:ext>
          </a:extLst>
        </xdr:cNvPr>
        <xdr:cNvSpPr/>
      </xdr:nvSpPr>
      <xdr:spPr>
        <a:xfrm>
          <a:off x="970190" y="2075090"/>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79A361B-B4A0-44DF-87E1-D9A207F6EFA5}"/>
            </a:ext>
          </a:extLst>
        </xdr:cNvPr>
        <xdr:cNvSpPr/>
      </xdr:nvSpPr>
      <xdr:spPr>
        <a:xfrm>
          <a:off x="8098568" y="2498271"/>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D71BF53E-5E29-466A-B621-F09538C578FC}"/>
            </a:ext>
          </a:extLst>
        </xdr:cNvPr>
        <xdr:cNvSpPr/>
      </xdr:nvSpPr>
      <xdr:spPr>
        <a:xfrm>
          <a:off x="16683718" y="2921454"/>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5F83CC87-513E-4434-BB30-882F71DD4A5B}"/>
            </a:ext>
          </a:extLst>
        </xdr:cNvPr>
        <xdr:cNvSpPr/>
      </xdr:nvSpPr>
      <xdr:spPr>
        <a:xfrm>
          <a:off x="16686440" y="2492827"/>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3E45BBF-F325-4359-BEE3-269A21AF7E4D}"/>
            </a:ext>
          </a:extLst>
        </xdr:cNvPr>
        <xdr:cNvSpPr/>
      </xdr:nvSpPr>
      <xdr:spPr>
        <a:xfrm>
          <a:off x="16689161" y="2077810"/>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439DFCE1-11AC-41CA-93D0-AAAED6D8DF9E}"/>
            </a:ext>
          </a:extLst>
        </xdr:cNvPr>
        <xdr:cNvSpPr/>
      </xdr:nvSpPr>
      <xdr:spPr>
        <a:xfrm>
          <a:off x="959303" y="2910569"/>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85C0C3C8-6384-4B32-AB35-F84DD2E747BD}"/>
            </a:ext>
          </a:extLst>
        </xdr:cNvPr>
        <xdr:cNvSpPr/>
      </xdr:nvSpPr>
      <xdr:spPr>
        <a:xfrm>
          <a:off x="8114896" y="2083253"/>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RESIDUALTALENTO HUMANO</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A5EFEDF3-8F99-437D-A393-A1923CE904A5}"/>
            </a:ext>
          </a:extLst>
        </xdr:cNvPr>
        <xdr:cNvSpPr/>
      </xdr:nvSpPr>
      <xdr:spPr>
        <a:xfrm>
          <a:off x="8098567" y="2916010"/>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55</xdr:row>
      <xdr:rowOff>0</xdr:rowOff>
    </xdr:from>
    <xdr:to>
      <xdr:col>14</xdr:col>
      <xdr:colOff>583989</xdr:colOff>
      <xdr:row>55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2E0C9651-E814-4BDA-AA70-11E2A01006DD}"/>
            </a:ext>
          </a:extLst>
        </xdr:cNvPr>
        <xdr:cNvSpPr/>
      </xdr:nvSpPr>
      <xdr:spPr>
        <a:xfrm>
          <a:off x="30528930" y="1554480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82</xdr:row>
      <xdr:rowOff>13048</xdr:rowOff>
    </xdr:from>
    <xdr:to>
      <xdr:col>14</xdr:col>
      <xdr:colOff>597037</xdr:colOff>
      <xdr:row>82</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7FE89597-514E-4B42-923C-7B9E58D36DB1}"/>
            </a:ext>
          </a:extLst>
        </xdr:cNvPr>
        <xdr:cNvSpPr/>
      </xdr:nvSpPr>
      <xdr:spPr>
        <a:xfrm>
          <a:off x="30541978" y="23939848"/>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92</xdr:row>
      <xdr:rowOff>21920</xdr:rowOff>
    </xdr:from>
    <xdr:to>
      <xdr:col>14</xdr:col>
      <xdr:colOff>658102</xdr:colOff>
      <xdr:row>92</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68B42C0-9249-4118-BA78-B8E6FFFA5E24}"/>
            </a:ext>
          </a:extLst>
        </xdr:cNvPr>
        <xdr:cNvSpPr/>
      </xdr:nvSpPr>
      <xdr:spPr>
        <a:xfrm>
          <a:off x="30603043" y="262918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108</xdr:row>
      <xdr:rowOff>4697</xdr:rowOff>
    </xdr:from>
    <xdr:to>
      <xdr:col>14</xdr:col>
      <xdr:colOff>627831</xdr:colOff>
      <xdr:row>108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4BF98615-C138-4E3E-A9B9-F6503FE0E735}"/>
            </a:ext>
          </a:extLst>
        </xdr:cNvPr>
        <xdr:cNvSpPr/>
      </xdr:nvSpPr>
      <xdr:spPr>
        <a:xfrm>
          <a:off x="30572772" y="29427422"/>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117</xdr:row>
      <xdr:rowOff>13570</xdr:rowOff>
    </xdr:from>
    <xdr:to>
      <xdr:col>14</xdr:col>
      <xdr:colOff>636704</xdr:colOff>
      <xdr:row>117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5564D61-757C-4D5D-A2E8-25A2F32F192D}"/>
            </a:ext>
          </a:extLst>
        </xdr:cNvPr>
        <xdr:cNvSpPr/>
      </xdr:nvSpPr>
      <xdr:spPr>
        <a:xfrm>
          <a:off x="30581645" y="312936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1068762</xdr:colOff>
      <xdr:row>1</xdr:row>
      <xdr:rowOff>60327</xdr:rowOff>
    </xdr:from>
    <xdr:to>
      <xdr:col>1</xdr:col>
      <xdr:colOff>2009355</xdr:colOff>
      <xdr:row>3</xdr:row>
      <xdr:rowOff>380576</xdr:rowOff>
    </xdr:to>
    <xdr:pic>
      <xdr:nvPicPr>
        <xdr:cNvPr id="2" name="Imagen 1">
          <a:extLst>
            <a:ext uri="{FF2B5EF4-FFF2-40B4-BE49-F238E27FC236}">
              <a16:creationId xmlns="" xmlns:a16="http://schemas.microsoft.com/office/drawing/2014/main" id="{26BA8A05-BE21-493A-9394-A7A96304E5FF}"/>
            </a:ext>
          </a:extLst>
        </xdr:cNvPr>
        <xdr:cNvPicPr>
          <a:picLocks noChangeAspect="1"/>
        </xdr:cNvPicPr>
      </xdr:nvPicPr>
      <xdr:blipFill>
        <a:blip xmlns:r="http://schemas.openxmlformats.org/officeDocument/2006/relationships" r:embed="rId1"/>
        <a:stretch>
          <a:fillRect/>
        </a:stretch>
      </xdr:blipFill>
      <xdr:spPr>
        <a:xfrm>
          <a:off x="1535487" y="260352"/>
          <a:ext cx="940593" cy="1158449"/>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480B2422-1AE9-4906-A0D5-9E60980A1385}"/>
            </a:ext>
          </a:extLst>
        </xdr:cNvPr>
        <xdr:cNvSpPr/>
      </xdr:nvSpPr>
      <xdr:spPr>
        <a:xfrm>
          <a:off x="22485806" y="2525486"/>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351EB60-BC15-4A45-B581-C403407DDB35}"/>
            </a:ext>
          </a:extLst>
        </xdr:cNvPr>
        <xdr:cNvSpPr/>
      </xdr:nvSpPr>
      <xdr:spPr>
        <a:xfrm>
          <a:off x="22488527" y="2110468"/>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7D21C3E-BD43-4836-BEC4-DB0AE5AEE820}"/>
            </a:ext>
          </a:extLst>
        </xdr:cNvPr>
        <xdr:cNvSpPr/>
      </xdr:nvSpPr>
      <xdr:spPr>
        <a:xfrm>
          <a:off x="970189" y="2503715"/>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0E308F71-B980-448D-93D4-029827149B9E}"/>
            </a:ext>
          </a:extLst>
        </xdr:cNvPr>
        <xdr:cNvSpPr/>
      </xdr:nvSpPr>
      <xdr:spPr>
        <a:xfrm>
          <a:off x="970190" y="2075090"/>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D18AB785-6D69-4FD3-8D74-03FE2D6EE1E6}"/>
            </a:ext>
          </a:extLst>
        </xdr:cNvPr>
        <xdr:cNvSpPr/>
      </xdr:nvSpPr>
      <xdr:spPr>
        <a:xfrm>
          <a:off x="8098568" y="2498271"/>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BA3C1E1-5F38-44CD-9EA9-C22F61EA63EA}"/>
            </a:ext>
          </a:extLst>
        </xdr:cNvPr>
        <xdr:cNvSpPr/>
      </xdr:nvSpPr>
      <xdr:spPr>
        <a:xfrm>
          <a:off x="16683718" y="2921454"/>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213AE41-91D5-45C3-92D6-57036A950F7A}"/>
            </a:ext>
          </a:extLst>
        </xdr:cNvPr>
        <xdr:cNvSpPr/>
      </xdr:nvSpPr>
      <xdr:spPr>
        <a:xfrm>
          <a:off x="16686440" y="2492827"/>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414430CF-38E9-41A8-B566-1FC175D2611E}"/>
            </a:ext>
          </a:extLst>
        </xdr:cNvPr>
        <xdr:cNvSpPr/>
      </xdr:nvSpPr>
      <xdr:spPr>
        <a:xfrm>
          <a:off x="16689161" y="2077810"/>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59BF9761-1C05-4067-BFCD-E85B4424D247}"/>
            </a:ext>
          </a:extLst>
        </xdr:cNvPr>
        <xdr:cNvSpPr/>
      </xdr:nvSpPr>
      <xdr:spPr>
        <a:xfrm>
          <a:off x="959303" y="2910569"/>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393178DA-F7A5-4109-8C2A-6B87E4C5E117}"/>
            </a:ext>
          </a:extLst>
        </xdr:cNvPr>
        <xdr:cNvSpPr/>
      </xdr:nvSpPr>
      <xdr:spPr>
        <a:xfrm>
          <a:off x="8114896" y="2083253"/>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RESIDUALTALENTO HUMANO</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D85CDDB5-1820-4419-B7A7-D6F3E744BFA2}"/>
            </a:ext>
          </a:extLst>
        </xdr:cNvPr>
        <xdr:cNvSpPr/>
      </xdr:nvSpPr>
      <xdr:spPr>
        <a:xfrm>
          <a:off x="8098567" y="2916010"/>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55</xdr:row>
      <xdr:rowOff>0</xdr:rowOff>
    </xdr:from>
    <xdr:to>
      <xdr:col>14</xdr:col>
      <xdr:colOff>583989</xdr:colOff>
      <xdr:row>55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574C39EF-11A8-4962-AE70-2F369514706E}"/>
            </a:ext>
          </a:extLst>
        </xdr:cNvPr>
        <xdr:cNvSpPr/>
      </xdr:nvSpPr>
      <xdr:spPr>
        <a:xfrm>
          <a:off x="30528930" y="1554480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82</xdr:row>
      <xdr:rowOff>13048</xdr:rowOff>
    </xdr:from>
    <xdr:to>
      <xdr:col>14</xdr:col>
      <xdr:colOff>597037</xdr:colOff>
      <xdr:row>82</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F787151-1A80-40BD-9C39-CCF60128E228}"/>
            </a:ext>
          </a:extLst>
        </xdr:cNvPr>
        <xdr:cNvSpPr/>
      </xdr:nvSpPr>
      <xdr:spPr>
        <a:xfrm>
          <a:off x="30541978" y="23939848"/>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92</xdr:row>
      <xdr:rowOff>21920</xdr:rowOff>
    </xdr:from>
    <xdr:to>
      <xdr:col>14</xdr:col>
      <xdr:colOff>658102</xdr:colOff>
      <xdr:row>92</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86EC174E-2679-4D92-98E1-CC508A5E383C}"/>
            </a:ext>
          </a:extLst>
        </xdr:cNvPr>
        <xdr:cNvSpPr/>
      </xdr:nvSpPr>
      <xdr:spPr>
        <a:xfrm>
          <a:off x="30603043" y="262918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108</xdr:row>
      <xdr:rowOff>4697</xdr:rowOff>
    </xdr:from>
    <xdr:to>
      <xdr:col>14</xdr:col>
      <xdr:colOff>627831</xdr:colOff>
      <xdr:row>108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F89914AE-A309-4175-93F1-ECBB134E2A45}"/>
            </a:ext>
          </a:extLst>
        </xdr:cNvPr>
        <xdr:cNvSpPr/>
      </xdr:nvSpPr>
      <xdr:spPr>
        <a:xfrm>
          <a:off x="30572772" y="29427422"/>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117</xdr:row>
      <xdr:rowOff>13570</xdr:rowOff>
    </xdr:from>
    <xdr:to>
      <xdr:col>14</xdr:col>
      <xdr:colOff>636704</xdr:colOff>
      <xdr:row>117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F6C7EE82-5187-41D9-9C28-8FABDF593600}"/>
            </a:ext>
          </a:extLst>
        </xdr:cNvPr>
        <xdr:cNvSpPr/>
      </xdr:nvSpPr>
      <xdr:spPr>
        <a:xfrm>
          <a:off x="30581645" y="312936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1068762</xdr:colOff>
      <xdr:row>1</xdr:row>
      <xdr:rowOff>60327</xdr:rowOff>
    </xdr:from>
    <xdr:to>
      <xdr:col>1</xdr:col>
      <xdr:colOff>2009355</xdr:colOff>
      <xdr:row>3</xdr:row>
      <xdr:rowOff>380576</xdr:rowOff>
    </xdr:to>
    <xdr:pic>
      <xdr:nvPicPr>
        <xdr:cNvPr id="2" name="Imagen 1">
          <a:extLst>
            <a:ext uri="{FF2B5EF4-FFF2-40B4-BE49-F238E27FC236}">
              <a16:creationId xmlns="" xmlns:a16="http://schemas.microsoft.com/office/drawing/2014/main" id="{48A09481-63ED-4410-B0E9-2EF8E57E7D81}"/>
            </a:ext>
          </a:extLst>
        </xdr:cNvPr>
        <xdr:cNvPicPr>
          <a:picLocks noChangeAspect="1"/>
        </xdr:cNvPicPr>
      </xdr:nvPicPr>
      <xdr:blipFill>
        <a:blip xmlns:r="http://schemas.openxmlformats.org/officeDocument/2006/relationships" r:embed="rId1"/>
        <a:stretch>
          <a:fillRect/>
        </a:stretch>
      </xdr:blipFill>
      <xdr:spPr>
        <a:xfrm>
          <a:off x="1535487" y="260352"/>
          <a:ext cx="940593" cy="1158449"/>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4F75D89D-3C1F-4BCC-B640-DB50E0970609}"/>
            </a:ext>
          </a:extLst>
        </xdr:cNvPr>
        <xdr:cNvSpPr/>
      </xdr:nvSpPr>
      <xdr:spPr>
        <a:xfrm>
          <a:off x="22485806" y="2525486"/>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7D53572-1597-4683-A214-20DB908050A1}"/>
            </a:ext>
          </a:extLst>
        </xdr:cNvPr>
        <xdr:cNvSpPr/>
      </xdr:nvSpPr>
      <xdr:spPr>
        <a:xfrm>
          <a:off x="22488527" y="2110468"/>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6800F791-8480-4379-A90F-004D167FC161}"/>
            </a:ext>
          </a:extLst>
        </xdr:cNvPr>
        <xdr:cNvSpPr/>
      </xdr:nvSpPr>
      <xdr:spPr>
        <a:xfrm>
          <a:off x="970189" y="2503715"/>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E09BAA89-29B1-43CF-9A32-76EBD9A05280}"/>
            </a:ext>
          </a:extLst>
        </xdr:cNvPr>
        <xdr:cNvSpPr/>
      </xdr:nvSpPr>
      <xdr:spPr>
        <a:xfrm>
          <a:off x="970190" y="2075090"/>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E042CC46-F73C-4996-A129-3AB0825F05DE}"/>
            </a:ext>
          </a:extLst>
        </xdr:cNvPr>
        <xdr:cNvSpPr/>
      </xdr:nvSpPr>
      <xdr:spPr>
        <a:xfrm>
          <a:off x="8098568" y="2498271"/>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50E432-E63A-43D5-9390-2A747B48D672}"/>
            </a:ext>
          </a:extLst>
        </xdr:cNvPr>
        <xdr:cNvSpPr/>
      </xdr:nvSpPr>
      <xdr:spPr>
        <a:xfrm>
          <a:off x="16683718" y="2921454"/>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686435AC-57DE-4FA0-8E27-50CD2EA61C1A}"/>
            </a:ext>
          </a:extLst>
        </xdr:cNvPr>
        <xdr:cNvSpPr/>
      </xdr:nvSpPr>
      <xdr:spPr>
        <a:xfrm>
          <a:off x="16686440" y="2492827"/>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1344A09-9C67-474A-92BC-7550CD211B05}"/>
            </a:ext>
          </a:extLst>
        </xdr:cNvPr>
        <xdr:cNvSpPr/>
      </xdr:nvSpPr>
      <xdr:spPr>
        <a:xfrm>
          <a:off x="16689161" y="2077810"/>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4A3AD354-2E0D-4533-8011-A6493A467DF6}"/>
            </a:ext>
          </a:extLst>
        </xdr:cNvPr>
        <xdr:cNvSpPr/>
      </xdr:nvSpPr>
      <xdr:spPr>
        <a:xfrm>
          <a:off x="959303" y="2910569"/>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8516164-7696-49BB-A401-3515E6D04E50}"/>
            </a:ext>
          </a:extLst>
        </xdr:cNvPr>
        <xdr:cNvSpPr/>
      </xdr:nvSpPr>
      <xdr:spPr>
        <a:xfrm>
          <a:off x="8114896" y="2083253"/>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RESIDUALTALENTO HUMANO</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BC23E8B9-8E77-4302-8636-1FAEF36C1EEC}"/>
            </a:ext>
          </a:extLst>
        </xdr:cNvPr>
        <xdr:cNvSpPr/>
      </xdr:nvSpPr>
      <xdr:spPr>
        <a:xfrm>
          <a:off x="8098567" y="2916010"/>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55</xdr:row>
      <xdr:rowOff>0</xdr:rowOff>
    </xdr:from>
    <xdr:to>
      <xdr:col>14</xdr:col>
      <xdr:colOff>583989</xdr:colOff>
      <xdr:row>55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C3E39FDE-2B2C-4A30-B778-63E266352ABC}"/>
            </a:ext>
          </a:extLst>
        </xdr:cNvPr>
        <xdr:cNvSpPr/>
      </xdr:nvSpPr>
      <xdr:spPr>
        <a:xfrm>
          <a:off x="30528930" y="1554480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82</xdr:row>
      <xdr:rowOff>13048</xdr:rowOff>
    </xdr:from>
    <xdr:to>
      <xdr:col>14</xdr:col>
      <xdr:colOff>597037</xdr:colOff>
      <xdr:row>82</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38380C93-64B7-4D32-9A55-E7143B05BC37}"/>
            </a:ext>
          </a:extLst>
        </xdr:cNvPr>
        <xdr:cNvSpPr/>
      </xdr:nvSpPr>
      <xdr:spPr>
        <a:xfrm>
          <a:off x="30541978" y="23939848"/>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92</xdr:row>
      <xdr:rowOff>21920</xdr:rowOff>
    </xdr:from>
    <xdr:to>
      <xdr:col>14</xdr:col>
      <xdr:colOff>658102</xdr:colOff>
      <xdr:row>92</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71302E-4B3B-40B1-9032-897EECE1E4B0}"/>
            </a:ext>
          </a:extLst>
        </xdr:cNvPr>
        <xdr:cNvSpPr/>
      </xdr:nvSpPr>
      <xdr:spPr>
        <a:xfrm>
          <a:off x="30603043" y="262918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108</xdr:row>
      <xdr:rowOff>4697</xdr:rowOff>
    </xdr:from>
    <xdr:to>
      <xdr:col>14</xdr:col>
      <xdr:colOff>627831</xdr:colOff>
      <xdr:row>108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D8769DDA-1426-4D46-96D3-8E52A407EBBB}"/>
            </a:ext>
          </a:extLst>
        </xdr:cNvPr>
        <xdr:cNvSpPr/>
      </xdr:nvSpPr>
      <xdr:spPr>
        <a:xfrm>
          <a:off x="30572772" y="29427422"/>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117</xdr:row>
      <xdr:rowOff>13570</xdr:rowOff>
    </xdr:from>
    <xdr:to>
      <xdr:col>14</xdr:col>
      <xdr:colOff>636704</xdr:colOff>
      <xdr:row>117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D1152E60-E0F8-421D-A812-86118F4D07C1}"/>
            </a:ext>
          </a:extLst>
        </xdr:cNvPr>
        <xdr:cNvSpPr/>
      </xdr:nvSpPr>
      <xdr:spPr>
        <a:xfrm>
          <a:off x="30581645" y="312936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33:N54" tableType="xml" totalsRowShown="0" headerRowDxfId="692" tableBorderDxfId="691">
  <tableColumns count="14">
    <tableColumn id="1" uniqueName="ns1:ET_No" name="No." dataDxfId="690">
      <xmlColumnPr mapId="39" xpath="/ns1:ManifestacionInteres/ns1:ExperienciaTerritorial/ns1:ET_No" xmlDataType="string"/>
    </tableColumn>
    <tableColumn id="2" uniqueName="ns1:ET_Entidad_Contratante" name="Entidad contratante" dataDxfId="689">
      <xmlColumnPr mapId="39" xpath="/ns1:ManifestacionInteres/ns1:ExperienciaTerritorial/ns1:ET_Entidad_Contratante" xmlDataType="string"/>
    </tableColumn>
    <tableColumn id="3" uniqueName="ns1:ET_Sector" name="Sector" dataDxfId="688">
      <xmlColumnPr mapId="39" xpath="/ns1:ManifestacionInteres/ns1:ExperienciaTerritorial/ns1:ET_Sector" xmlDataType="string"/>
    </tableColumn>
    <tableColumn id="4" uniqueName="ns1:ET_Numero_de_contrato" name="Número de contrato" dataDxfId="687">
      <xmlColumnPr mapId="39" xpath="/ns1:ManifestacionInteres/ns1:ExperienciaTerritorial/ns1:ET_Numero_de_contrato" xmlDataType="string"/>
    </tableColumn>
    <tableColumn id="5" uniqueName="ns1:ET_Fecha_Inicial" name="Fecha  Inicio (dd/mm/aaaa)" dataDxfId="686">
      <xmlColumnPr mapId="39" xpath="/ns1:ManifestacionInteres/ns1:ExperienciaTerritorial/ns1:ET_Fecha_Inicial" xmlDataType="string"/>
    </tableColumn>
    <tableColumn id="6" uniqueName="ns1:ET_Fecha_Terminacion" name="Fecha  terminación (dd/mm/aaaa)" dataDxfId="685">
      <xmlColumnPr mapId="39" xpath="/ns1:ManifestacionInteres/ns1:ExperienciaTerritorial/ns1:ET_Fecha_Terminacion" xmlDataType="string"/>
    </tableColumn>
    <tableColumn id="7" uniqueName="ns1:ET_Experiencia" name="Experiencia (meses)" dataDxfId="684">
      <xmlColumnPr mapId="39" xpath="/ns1:ManifestacionInteres/ns1:ExperienciaTerritorial/ns1:ET_Experiencia" xmlDataType="string"/>
    </tableColumn>
    <tableColumn id="8" uniqueName="ns1:ET_Objeto_contrato" name="Objeto del contrato" dataDxfId="683">
      <xmlColumnPr mapId="39" xpath="/ns1:ManifestacionInteres/ns1:ExperienciaTerritorial/ns1:ET_Objeto_contrato" xmlDataType="string"/>
    </tableColumn>
    <tableColumn id="9" uniqueName="ns1:ET_Departamento_ejecu" name="Departamento" dataDxfId="682">
      <xmlColumnPr mapId="39" xpath="/ns1:ManifestacionInteres/ns1:ExperienciaTerritorial/ns1:ET_Departamento_ejecu" xmlDataType="string"/>
    </tableColumn>
    <tableColumn id="10" uniqueName="ns1:ET_Municipio_ejecu" name="Municipio" dataDxfId="681">
      <xmlColumnPr mapId="39" xpath="/ns1:ManifestacionInteres/ns1:ExperienciaTerritorial/ns1:ET_Municipio_ejecu" xmlDataType="string"/>
    </tableColumn>
    <tableColumn id="11" uniqueName="ns1:ET_Valor_contrato" name="Valor del contrato" dataDxfId="680" dataCellStyle="Moneda [0]">
      <xmlColumnPr mapId="39" xpath="/ns1:ManifestacionInteres/ns1:ExperienciaTerritorial/ns1:ET_Valor_contrato" xmlDataType="string"/>
    </tableColumn>
    <tableColumn id="12" uniqueName="ns1:ET_union_temporal" name="Unión Temporal / Consorcio" dataDxfId="679">
      <xmlColumnPr mapId="39" xpath="/ns1:ManifestacionInteres/ns1:ExperienciaTerritorial/ns1:ET_union_temporal" xmlDataType="string"/>
    </tableColumn>
    <tableColumn id="13" uniqueName="ns1:ET_Porcentaje_Participacion" name="% participación" dataDxfId="678" dataCellStyle="Porcentaje">
      <xmlColumnPr mapId="39" xpath="/ns1:ManifestacionInteres/ns1:ExperienciaTerritorial/ns1:ET_Porcentaje_Participacion" xmlDataType="string"/>
    </tableColumn>
    <tableColumn id="14" uniqueName="ns1:ET_Estado" name="Estado" dataDxfId="677">
      <xmlColumnPr mapId="39" xpath="/ns1:ManifestacionInteres/ns1:ExperienciaTerritorial/ns1:ET_Estado" xmlDataType="string"/>
    </tableColumn>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00:W101" tableType="xml" totalsRowShown="0" headerRowDxfId="620" dataDxfId="619">
  <autoFilter ref="Q100:W101"/>
  <tableColumns count="7">
    <tableColumn id="1" uniqueName="ns1:VTA_Control_social" name="control" dataDxfId="618">
      <calculatedColumnFormula>N100</calculatedColumnFormula>
      <xmlColumnPr mapId="39" xpath="/ns1:ManifestacionInteres/ns1:ValoresTecnicosAgregaos/ns1:VTA_Control_social" xmlDataType="string"/>
    </tableColumn>
    <tableColumn id="2" uniqueName="ns1:VTA_Logisitica" name="logistica" dataDxfId="617">
      <calculatedColumnFormula>N101</calculatedColumnFormula>
      <xmlColumnPr mapId="39" xpath="/ns1:ManifestacionInteres/ns1:ValoresTecnicosAgregaos/ns1:VTA_Logisitica" xmlDataType="string"/>
    </tableColumn>
    <tableColumn id="3" uniqueName="ns1:VTA_kit_control_social" name="kit" dataDxfId="616">
      <calculatedColumnFormula>N102</calculatedColumnFormula>
      <xmlColumnPr mapId="39" xpath="/ns1:ManifestacionInteres/ns1:ValoresTecnicosAgregaos/ns1:VTA_kit_control_social" xmlDataType="string"/>
    </tableColumn>
    <tableColumn id="4" uniqueName="ns1:VTA_plan_comunicacion" name="plan" dataDxfId="615">
      <calculatedColumnFormula>N103</calculatedColumnFormula>
      <xmlColumnPr mapId="39" xpath="/ns1:ManifestacionInteres/ns1:ValoresTecnicosAgregaos/ns1:VTA_plan_comunicacion" xmlDataType="string"/>
    </tableColumn>
    <tableColumn id="5" uniqueName="ns1:VTA_Valor_agregado" name="valor agregado" dataDxfId="614">
      <calculatedColumnFormula>N104</calculatedColumnFormula>
      <xmlColumnPr mapId="39" xpath="/ns1:ManifestacionInteres/ns1:ValoresTecnicosAgregaos/ns1:VTA_Valor_agregado" xmlDataType="string"/>
    </tableColumn>
    <tableColumn id="6" uniqueName="ns1:VTA_total_vta" name="total" dataDxfId="613">
      <calculatedColumnFormula>J106</calculatedColumnFormula>
      <xmlColumnPr mapId="39" xpath="/ns1:ManifestacionInteres/ns1:ValoresTecnicosAgregaos/ns1:VTA_total_vta" xmlDataType="string"/>
    </tableColumn>
    <tableColumn id="7" uniqueName="ns1:VTA_Es_igual_a" name="igual" dataDxfId="612">
      <calculatedColumnFormula>M106</calculatedColumnFormula>
      <xmlColumnPr mapId="39" xpath="/ns1:ManifestacionInteres/ns1:ValoresTecnicosAgregaos/ns1:VTA_Es_igual_a"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12:T113" tableType="xml" totalsRowShown="0" headerRowDxfId="611">
  <autoFilter ref="Q112:T113"/>
  <tableColumns count="4">
    <tableColumn id="1" uniqueName="ns1:TRA_Fecha_Pesronaria_juridica" name="fecha" dataDxfId="610">
      <calculatedColumnFormula>C114</calculatedColumnFormula>
      <xmlColumnPr mapId="39" xpath="/ns1:ManifestacionInteres/ns1:Trayectoria/ns1:TRA_Fecha_Pesronaria_juridica" xmlDataType="string"/>
    </tableColumn>
    <tableColumn id="2" uniqueName="ns1:TRA_resolucion" name="resolucion" dataDxfId="609">
      <calculatedColumnFormula>E114</calculatedColumnFormula>
      <xmlColumnPr mapId="39" xpath="/ns1:ManifestacionInteres/ns1:Trayectoria/ns1:TRA_resolucion" xmlDataType="string"/>
    </tableColumn>
    <tableColumn id="3" uniqueName="ns1:TRA_Representante_legal" name="representate" dataDxfId="608">
      <calculatedColumnFormula>H114</calculatedColumnFormula>
      <xmlColumnPr mapId="39" xpath="/ns1:ManifestacionInteres/ns1:Trayectoria/ns1:TRA_Representante_legal" xmlDataType="string"/>
    </tableColumn>
    <tableColumn id="4" uniqueName="ns1:TRA_Fecha_inicio_contrato_antiguo_SNBF" name="fecha2" dataDxfId="607">
      <calculatedColumnFormula>K114</calculatedColumnFormula>
      <xmlColumnPr mapId="3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30:U131" tableType="xml" totalsRowShown="0" headerRowDxfId="606" dataDxfId="605">
  <autoFilter ref="Q130:U131"/>
  <tableColumns count="5">
    <tableColumn id="1" uniqueName="ns1:ACP_Representante_legal" name="Nombre  Representante legal " dataDxfId="604">
      <calculatedColumnFormula>C133</calculatedColumnFormula>
      <xmlColumnPr mapId="39" xpath="/ns1:ManifestacionInteres/ns1:Aceptacion/ns1:ACP_Representante_legal" xmlDataType="string"/>
    </tableColumn>
    <tableColumn id="2" uniqueName="ns1:ACP_direccion_comercial" name="drirecioncomercial" dataDxfId="603">
      <calculatedColumnFormula>H132</calculatedColumnFormula>
      <xmlColumnPr mapId="39" xpath="/ns1:ManifestacionInteres/ns1:Aceptacion/ns1:ACP_direccion_comercial" xmlDataType="string"/>
    </tableColumn>
    <tableColumn id="3" uniqueName="ns1:ACP_telefono" name="telefono" dataDxfId="602">
      <calculatedColumnFormula>H133</calculatedColumnFormula>
      <xmlColumnPr mapId="39" xpath="/ns1:ManifestacionInteres/ns1:Aceptacion/ns1:ACP_telefono" xmlDataType="string"/>
    </tableColumn>
    <tableColumn id="4" uniqueName="ns1:ACP_domicilio_legal" name="domicilio" dataDxfId="601">
      <calculatedColumnFormula>K132</calculatedColumnFormula>
      <xmlColumnPr mapId="39" xpath="/ns1:ManifestacionInteres/ns1:Aceptacion/ns1:ACP_domicilio_legal" xmlDataType="string"/>
    </tableColumn>
    <tableColumn id="5" uniqueName="ns1:ACP_correo_electronico" name="correo" dataDxfId="600">
      <calculatedColumnFormula>K133</calculatedColumnFormula>
      <xmlColumnPr mapId="3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87:U88" tableType="xml" totalsRowShown="0" headerRowDxfId="599" dataDxfId="598">
  <autoFilter ref="U87:U88"/>
  <tableColumns count="1">
    <tableColumn id="1" uniqueName="ns1:TalentoHumano_cumple" name="talento humano" dataDxfId="597">
      <calculatedColumnFormula>D88</calculatedColumnFormula>
      <xmlColumnPr mapId="3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88:Q89" tableType="xml" totalsRowShown="0" headerRowDxfId="596" dataDxfId="595">
  <autoFilter ref="Q88:Q89"/>
  <tableColumns count="1">
    <tableColumn id="1" uniqueName="ns1:Infraestructura_Cumple" name="INFRAESTRUCTURA" dataDxfId="594">
      <calculatedColumnFormula>G88</calculatedColumnFormula>
      <xmlColumnPr mapId="3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8" name="Tabla2719" displayName="Tabla2719" ref="A33:N54" tableType="xml" totalsRowShown="0" headerRowDxfId="593" tableBorderDxfId="592">
  <tableColumns count="14">
    <tableColumn id="1" uniqueName="ns2:ET_No" name="No." dataDxfId="591">
      <xmlColumnPr mapId="40" xpath="/ns2:ManifestacionInteres_UT1/ns2:ExperienciaTerritorial/ns2:ET_No" xmlDataType="string"/>
    </tableColumn>
    <tableColumn id="2" uniqueName="ns2:ET_Entidad_Contratante" name="Entidad contratante" dataDxfId="590">
      <xmlColumnPr mapId="40" xpath="/ns2:ManifestacionInteres_UT1/ns2:ExperienciaTerritorial/ns2:ET_Entidad_Contratante" xmlDataType="string"/>
    </tableColumn>
    <tableColumn id="3" uniqueName="ns2:ET_Sector" name="Sector" dataDxfId="589">
      <xmlColumnPr mapId="40" xpath="/ns2:ManifestacionInteres_UT1/ns2:ExperienciaTerritorial/ns2:ET_Sector" xmlDataType="string"/>
    </tableColumn>
    <tableColumn id="4" uniqueName="ns2:ET_Numero_de_contrato" name="Número de contrato" dataDxfId="588">
      <xmlColumnPr mapId="40" xpath="/ns2:ManifestacionInteres_UT1/ns2:ExperienciaTerritorial/ns2:ET_Numero_de_contrato" xmlDataType="string"/>
    </tableColumn>
    <tableColumn id="5" uniqueName="ns2:ET_Fecha_Inicial" name="Fecha  Inicio (dd/mm/aaaa)" dataDxfId="587">
      <xmlColumnPr mapId="40" xpath="/ns2:ManifestacionInteres_UT1/ns2:ExperienciaTerritorial/ns2:ET_Fecha_Inicial" xmlDataType="string"/>
    </tableColumn>
    <tableColumn id="6" uniqueName="ns2:ET_Fecha_Terminacion" name="Fecha  terminación (dd/mm/aaaa)" dataDxfId="586">
      <xmlColumnPr mapId="40" xpath="/ns2:ManifestacionInteres_UT1/ns2:ExperienciaTerritorial/ns2:ET_Fecha_Terminacion" xmlDataType="string"/>
    </tableColumn>
    <tableColumn id="7" uniqueName="ns2:ET_Experiencia" name="Experiencia (meses)" dataDxfId="585">
      <xmlColumnPr mapId="40" xpath="/ns2:ManifestacionInteres_UT1/ns2:ExperienciaTerritorial/ns2:ET_Experiencia" xmlDataType="string"/>
    </tableColumn>
    <tableColumn id="8" uniqueName="ns2:ET_Objeto_contrato" name="Objeto del contrato" dataDxfId="584">
      <xmlColumnPr mapId="40" xpath="/ns2:ManifestacionInteres_UT1/ns2:ExperienciaTerritorial/ns2:ET_Objeto_contrato" xmlDataType="string"/>
    </tableColumn>
    <tableColumn id="9" uniqueName="ns2:ET_Departamento_ejecu" name="Departamento" dataDxfId="583">
      <xmlColumnPr mapId="40" xpath="/ns2:ManifestacionInteres_UT1/ns2:ExperienciaTerritorial/ns2:ET_Departamento_ejecu" xmlDataType="string"/>
    </tableColumn>
    <tableColumn id="10" uniqueName="ns2:ET_Municipio_ejecu" name="Municipio" dataDxfId="582">
      <xmlColumnPr mapId="40" xpath="/ns2:ManifestacionInteres_UT1/ns2:ExperienciaTerritorial/ns2:ET_Municipio_ejecu" xmlDataType="string"/>
    </tableColumn>
    <tableColumn id="11" uniqueName="ns2:ET_Valor_contrato" name="Valor del contrato" dataDxfId="581" dataCellStyle="Moneda [0]">
      <xmlColumnPr mapId="40" xpath="/ns2:ManifestacionInteres_UT1/ns2:ExperienciaTerritorial/ns2:ET_Valor_contrato" xmlDataType="string"/>
    </tableColumn>
    <tableColumn id="12" uniqueName="ns2:ET_union_temporal" name="Unión Temporal / Consorcio" dataDxfId="580">
      <xmlColumnPr mapId="40" xpath="/ns2:ManifestacionInteres_UT1/ns2:ExperienciaTerritorial/ns2:ET_union_temporal" xmlDataType="string"/>
    </tableColumn>
    <tableColumn id="13" uniqueName="ns2:ET_Porcentaje_Participacion" name="% participación" dataDxfId="579" dataCellStyle="Porcentaje">
      <xmlColumnPr mapId="40" xpath="/ns2:ManifestacionInteres_UT1/ns2:ExperienciaTerritorial/ns2:ET_Porcentaje_Participacion" xmlDataType="string"/>
    </tableColumn>
    <tableColumn id="14" uniqueName="ns2:ET_Estado" name="Estado" dataDxfId="578">
      <xmlColumnPr mapId="40" xpath="/ns2:ManifestacionInteres_UT1/ns2:ExperienciaTerritorial/ns2:ET_Estado" xmlDataType="string"/>
    </tableColumn>
  </tableColumns>
  <tableStyleInfo name="TableStyleMedium2" showFirstColumn="0" showLastColumn="0" showRowStripes="1" showColumnStripes="0"/>
</table>
</file>

<file path=xl/tables/table16.xml><?xml version="1.0" encoding="utf-8"?>
<table xmlns="http://schemas.openxmlformats.org/spreadsheetml/2006/main" id="19" name="Tabla2820" displayName="Tabla2820" ref="A60:O81" tableType="xml" totalsRowShown="0" headerRowDxfId="577" tableBorderDxfId="576">
  <tableColumns count="15">
    <tableColumn id="1" uniqueName="ns2:CR_No" name="No." dataDxfId="575">
      <xmlColumnPr mapId="40" xpath="/ns2:ManifestacionInteres_UT1/ns2:Capacidad_Residual/ns2:CR_No" xmlDataType="string"/>
    </tableColumn>
    <tableColumn id="2" uniqueName="ns2:CR_Entidad_Contratante" name="Entidad contratante" dataDxfId="574">
      <xmlColumnPr mapId="40" xpath="/ns2:ManifestacionInteres_UT1/ns2:Capacidad_Residual/ns2:CR_Entidad_Contratante" xmlDataType="string"/>
    </tableColumn>
    <tableColumn id="3" uniqueName="ns2:CR_Sector" name="Sector" dataDxfId="573">
      <xmlColumnPr mapId="40" xpath="/ns2:ManifestacionInteres_UT1/ns2:Capacidad_Residual/ns2:CR_Sector" xmlDataType="string"/>
    </tableColumn>
    <tableColumn id="4" uniqueName="ns2:CR_Numero_de_contrato" name="Número de contrato" dataDxfId="572">
      <xmlColumnPr mapId="40" xpath="/ns2:ManifestacionInteres_UT1/ns2:Capacidad_Residual/ns2:CR_Numero_de_contrato" xmlDataType="string"/>
    </tableColumn>
    <tableColumn id="5" uniqueName="ns2:CR_Fecha_Inicio" name="Fecha  Inicio (dd/mm/aaaa)" dataDxfId="571">
      <xmlColumnPr mapId="40" xpath="/ns2:ManifestacionInteres_UT1/ns2:Capacidad_Residual/ns2:CR_Fecha_Inicio" xmlDataType="string"/>
    </tableColumn>
    <tableColumn id="6" uniqueName="ns2:CR_Fecha_Terminacion" name="Fecha  terminación (dd/mm/aaaa)" dataDxfId="570">
      <xmlColumnPr mapId="40" xpath="/ns2:ManifestacionInteres_UT1/ns2:Capacidad_Residual/ns2:CR_Fecha_Terminacion" xmlDataType="string"/>
    </tableColumn>
    <tableColumn id="7" uniqueName="ns2:CR_Experiencia" name="Experiencia (meses)" dataDxfId="569">
      <xmlColumnPr mapId="40" xpath="/ns2:ManifestacionInteres_UT1/ns2:Capacidad_Residual/ns2:CR_Experiencia" xmlDataType="string"/>
    </tableColumn>
    <tableColumn id="8" uniqueName="ns2:CR_Objeto_contrato" name="Objeto del contrato" dataDxfId="568">
      <xmlColumnPr mapId="40" xpath="/ns2:ManifestacionInteres_UT1/ns2:Capacidad_Residual/ns2:CR_Objeto_contrato" xmlDataType="string"/>
    </tableColumn>
    <tableColumn id="9" uniqueName="ns2:CR_Departamento_ejecu" name="Departamento" dataDxfId="567">
      <xmlColumnPr mapId="40" xpath="/ns2:ManifestacionInteres_UT1/ns2:Capacidad_Residual/ns2:CR_Departamento_ejecu" xmlDataType="string"/>
    </tableColumn>
    <tableColumn id="10" uniqueName="ns2:Municipio_ejecu" name="Municipio" dataDxfId="566">
      <xmlColumnPr mapId="40" xpath="/ns2:ManifestacionInteres_UT1/ns2:Capacidad_Residual/ns2:Municipio_ejecu" xmlDataType="string"/>
    </tableColumn>
    <tableColumn id="11" uniqueName="ns2:CR_Valor_contrato" name="Valor del contrato" dataDxfId="565" dataCellStyle="Moneda [0]">
      <xmlColumnPr mapId="40" xpath="/ns2:ManifestacionInteres_UT1/ns2:Capacidad_Residual/ns2:CR_Valor_contrato" xmlDataType="string"/>
    </tableColumn>
    <tableColumn id="12" uniqueName="ns2:CR_Valor_SMMLV" name="Valor en SMMLV" dataDxfId="564">
      <xmlColumnPr mapId="40" xpath="/ns2:ManifestacionInteres_UT1/ns2:Capacidad_Residual/ns2:CR_Valor_SMMLV" xmlDataType="string"/>
    </tableColumn>
    <tableColumn id="13" uniqueName="ns2:CR_Union_temp_con" name="Unión Temporal / Consorcio" dataDxfId="563">
      <xmlColumnPr mapId="40" xpath="/ns2:ManifestacionInteres_UT1/ns2:Capacidad_Residual/ns2:CR_Union_temp_con" xmlDataType="string"/>
    </tableColumn>
    <tableColumn id="14" uniqueName="ns2:CR_por_part" name="% participación" dataDxfId="562" dataCellStyle="Porcentaje">
      <xmlColumnPr mapId="40" xpath="/ns2:ManifestacionInteres_UT1/ns2:Capacidad_Residual/ns2:CR_por_part" xmlDataType="string"/>
    </tableColumn>
    <tableColumn id="15" uniqueName="ns2:CR_estado" name="Estado" dataDxfId="561">
      <xmlColumnPr mapId="40"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20" name="Tabla2921" displayName="Tabla2921" ref="C15:C16" insertRow="1" totalsRowShown="0" headerRowDxfId="560" dataDxfId="559" tableBorderDxfId="558">
  <tableColumns count="1">
    <tableColumn id="1" name="INV-003-2020-ICBF-ANT-HCB" dataDxfId="557"/>
  </tableColumns>
  <tableStyleInfo showFirstColumn="0" showLastColumn="0" showRowStripes="1" showColumnStripes="0"/>
</table>
</file>

<file path=xl/tables/table18.xml><?xml version="1.0" encoding="utf-8"?>
<table xmlns="http://schemas.openxmlformats.org/spreadsheetml/2006/main" id="21" name="Tabla3122" displayName="Tabla3122" ref="B19:B20" totalsRowShown="0" headerRowDxfId="556" dataDxfId="555">
  <tableColumns count="1">
    <tableColumn id="1" name="NIT:" dataDxfId="554"/>
  </tableColumns>
  <tableStyleInfo showFirstColumn="0" showLastColumn="0" showRowStripes="1" showColumnStripes="0"/>
</table>
</file>

<file path=xl/tables/table19.xml><?xml version="1.0" encoding="utf-8"?>
<table xmlns="http://schemas.openxmlformats.org/spreadsheetml/2006/main" id="22" name="Tabla3223" displayName="Tabla3223" ref="I19:N20" tableType="xml" totalsRowShown="0" headerRowDxfId="553" headerRowBorderDxfId="552" tableBorderDxfId="551" totalsRowBorderDxfId="550">
  <tableColumns count="6">
    <tableColumn id="1" uniqueName="ns2:DCI_Departamento" name="Departamento" dataDxfId="549">
      <xmlColumnPr mapId="40" xpath="/ns2:ManifestacionInteres_UT1/ns2:DatosContratoInvitacion/ns2:DCI_Departamento" xmlDataType="string"/>
    </tableColumn>
    <tableColumn id="2" uniqueName="ns2:DCI_Ciudad" name="Municipio" dataDxfId="548">
      <xmlColumnPr mapId="40" xpath="/ns2:ManifestacionInteres_UT1/ns2:DatosContratoInvitacion/ns2:DCI_Ciudad" xmlDataType="string"/>
    </tableColumn>
    <tableColumn id="3" uniqueName="ns2:DCI_Valor_Invitacion" name="Valor invitación" dataDxfId="547" dataCellStyle="Moneda [0]">
      <xmlColumnPr mapId="40" xpath="/ns2:ManifestacionInteres_UT1/ns2:DatosContratoInvitacion/ns2:DCI_Valor_Invitacion" xmlDataType="string"/>
    </tableColumn>
    <tableColumn id="4" uniqueName="ns2:DCI_Fecha_Inicio" name="Fecha inicio" dataDxfId="546">
      <xmlColumnPr mapId="40" xpath="/ns2:ManifestacionInteres_UT1/ns2:DatosContratoInvitacion/ns2:DCI_Fecha_Inicio" xmlDataType="string"/>
    </tableColumn>
    <tableColumn id="5" uniqueName="ns2:DCI_Fecha_Final" name="Fecha final" dataDxfId="545">
      <xmlColumnPr mapId="40" xpath="/ns2:ManifestacionInteres_UT1/ns2:DatosContratoInvitacion/ns2:DCI_Fecha_Final" xmlDataType="string"/>
    </tableColumn>
    <tableColumn id="6" uniqueName="ns2:DCI_Tiempo_Ejecucion" name="Tiempo ejecución (meses)" dataDxfId="544">
      <calculatedColumnFormula>+(M20-L20)/30</calculatedColumnFormula>
      <xmlColumnPr mapId="40"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60:O81" tableType="xml" totalsRowShown="0" headerRowDxfId="676" tableBorderDxfId="675">
  <tableColumns count="15">
    <tableColumn id="1" uniqueName="ns1:CR_No" name="No." dataDxfId="674">
      <xmlColumnPr mapId="39" xpath="/ns1:ManifestacionInteres/ns1:Capacidad_Residual/ns1:CR_No" xmlDataType="string"/>
    </tableColumn>
    <tableColumn id="2" uniqueName="ns1:CR_Entidad_Contratante" name="Entidad contratante" dataDxfId="673">
      <xmlColumnPr mapId="39" xpath="/ns1:ManifestacionInteres/ns1:Capacidad_Residual/ns1:CR_Entidad_Contratante" xmlDataType="string"/>
    </tableColumn>
    <tableColumn id="3" uniqueName="ns1:CR_Sector" name="Sector" dataDxfId="672">
      <xmlColumnPr mapId="39" xpath="/ns1:ManifestacionInteres/ns1:Capacidad_Residual/ns1:CR_Sector" xmlDataType="string"/>
    </tableColumn>
    <tableColumn id="4" uniqueName="ns1:CR_Numero_de_contrato" name="Número de contrato" dataDxfId="671">
      <xmlColumnPr mapId="39" xpath="/ns1:ManifestacionInteres/ns1:Capacidad_Residual/ns1:CR_Numero_de_contrato" xmlDataType="string"/>
    </tableColumn>
    <tableColumn id="5" uniqueName="ns1:CR_Fecha_Inicio" name="Fecha  Inicio (dd/mm/aaaa)" dataDxfId="670">
      <xmlColumnPr mapId="39" xpath="/ns1:ManifestacionInteres/ns1:Capacidad_Residual/ns1:CR_Fecha_Inicio" xmlDataType="string"/>
    </tableColumn>
    <tableColumn id="6" uniqueName="ns1:CR_Fecha_Terminacion" name="Fecha  terminación (dd/mm/aaaa)" dataDxfId="669">
      <xmlColumnPr mapId="39" xpath="/ns1:ManifestacionInteres/ns1:Capacidad_Residual/ns1:CR_Fecha_Terminacion" xmlDataType="string"/>
    </tableColumn>
    <tableColumn id="7" uniqueName="ns1:CR_Experiencia" name="Experiencia (meses)" dataDxfId="668">
      <xmlColumnPr mapId="39" xpath="/ns1:ManifestacionInteres/ns1:Capacidad_Residual/ns1:CR_Experiencia" xmlDataType="string"/>
    </tableColumn>
    <tableColumn id="8" uniqueName="ns1:CR_Objeto_contrato" name="Objeto del contrato" dataDxfId="667">
      <xmlColumnPr mapId="39" xpath="/ns1:ManifestacionInteres/ns1:Capacidad_Residual/ns1:CR_Objeto_contrato" xmlDataType="string"/>
    </tableColumn>
    <tableColumn id="9" uniqueName="ns1:CR_Departamento_ejecu" name="Departamento" dataDxfId="666">
      <xmlColumnPr mapId="39" xpath="/ns1:ManifestacionInteres/ns1:Capacidad_Residual/ns1:CR_Departamento_ejecu" xmlDataType="string"/>
    </tableColumn>
    <tableColumn id="10" uniqueName="ns1:Municipio_ejecu" name="Municipio" dataDxfId="665">
      <xmlColumnPr mapId="39" xpath="/ns1:ManifestacionInteres/ns1:Capacidad_Residual/ns1:Municipio_ejecu" xmlDataType="string"/>
    </tableColumn>
    <tableColumn id="11" uniqueName="ns1:CR_Valor_contrato" name="Valor del contrato" dataDxfId="664" dataCellStyle="Moneda [0]">
      <xmlColumnPr mapId="39" xpath="/ns1:ManifestacionInteres/ns1:Capacidad_Residual/ns1:CR_Valor_contrato" xmlDataType="string"/>
    </tableColumn>
    <tableColumn id="12" uniqueName="ns1:CR_Valor_SMMLV" name="Valor en SMMLV" dataDxfId="663">
      <xmlColumnPr mapId="39" xpath="/ns1:ManifestacionInteres/ns1:Capacidad_Residual/ns1:CR_Valor_SMMLV" xmlDataType="string"/>
    </tableColumn>
    <tableColumn id="13" uniqueName="ns1:CR_Union_temp_con" name="Unión Temporal / Consorcio" dataDxfId="662">
      <xmlColumnPr mapId="39" xpath="/ns1:ManifestacionInteres/ns1:Capacidad_Residual/ns1:CR_Union_temp_con" xmlDataType="string"/>
    </tableColumn>
    <tableColumn id="14" uniqueName="ns1:CR_por_part" name="% participación" dataDxfId="661" dataCellStyle="Porcentaje">
      <xmlColumnPr mapId="39" xpath="/ns1:ManifestacionInteres/ns1:Capacidad_Residual/ns1:CR_por_part" xmlDataType="string"/>
    </tableColumn>
    <tableColumn id="15" uniqueName="ns1:CR_estado" name="Estado" dataDxfId="660">
      <xmlColumnPr mapId="3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23" name="Tabla3324" displayName="Tabla3324" ref="Q14:T15" tableType="xml" totalsRowShown="0" headerRowDxfId="543" dataDxfId="542">
  <autoFilter ref="Q14:T15"/>
  <tableColumns count="4">
    <tableColumn id="1" uniqueName="ns2:DP_Asunto_ManifestacionInteres_No" name="Asunto" dataDxfId="541">
      <calculatedColumnFormula>C15</calculatedColumnFormula>
      <xmlColumnPr mapId="40" xpath="/ns2:ManifestacionInteres_UT1/ns2:DatosProceoso/ns2:DP_Asunto_ManifestacionInteres_No" xmlDataType="string"/>
    </tableColumn>
    <tableColumn id="2" uniqueName="ns2:DP_Regional_ICBF" name="regional" dataDxfId="540">
      <calculatedColumnFormula>H15</calculatedColumnFormula>
      <xmlColumnPr mapId="40" xpath="/ns2:ManifestacionInteres_UT1/ns2:DatosProceoso/ns2:DP_Regional_ICBF" xmlDataType="string"/>
    </tableColumn>
    <tableColumn id="3" uniqueName="ns2:DP_Tipo_de_Oferente" name="tipo ofernte" dataDxfId="539">
      <calculatedColumnFormula>J15</calculatedColumnFormula>
      <xmlColumnPr mapId="40" xpath="/ns2:ManifestacionInteres_UT1/ns2:DatosProceoso/ns2:DP_Tipo_de_Oferente" xmlDataType="string"/>
    </tableColumn>
    <tableColumn id="4" uniqueName="ns2:DP_PorcentajeParticipacion" name="porcentaje" dataDxfId="538">
      <calculatedColumnFormula>N15</calculatedColumnFormula>
      <xmlColumnPr mapId="40"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24" name="Tabla3525" displayName="Tabla3525" ref="Q18:R19" tableType="xml" totalsRowShown="0" headerRowDxfId="537">
  <autoFilter ref="Q18:R19"/>
  <tableColumns count="2">
    <tableColumn id="1" uniqueName="ns2:DO_NIT" name="nit" dataDxfId="536">
      <calculatedColumnFormula array="1">Tabla3122[NIT:]</calculatedColumnFormula>
      <xmlColumnPr mapId="40" xpath="/ns2:ManifestacionInteres_UT1/ns2:DatosOferente/ns2:DO_NIT" xmlDataType="string"/>
    </tableColumn>
    <tableColumn id="2" uniqueName="ns2:DO_Razon_Social" name="razon social" dataDxfId="535">
      <calculatedColumnFormula>B23</calculatedColumnFormula>
      <xmlColumnPr mapId="40" xpath="/ns2:ManifestacionInteres_UT1/ns2:DatosOferente/ns2:DO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25" name="Tabla3626" displayName="Tabla3626" ref="Q85:S86" tableType="xml" totalsRowShown="0" headerRowDxfId="534" dataDxfId="533">
  <tableColumns count="3">
    <tableColumn id="1" uniqueName="ns1:TalentoHumano_cumple" name=" " dataDxfId="532"/>
    <tableColumn id="2" uniqueName="ns1:Infraestructura_Cumple" name=" 2" dataDxfId="531"/>
    <tableColumn id="3" uniqueName="ns2:D_Certificado" name="discapacidad" dataDxfId="530">
      <calculatedColumnFormula>N86</calculatedColumnFormula>
      <xmlColumnPr mapId="40"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26" name="Tabla3727" displayName="Tabla3727" ref="Q97:V98" tableType="xml" totalsRowShown="0" headerRowDxfId="529" dataDxfId="528">
  <autoFilter ref="Q97:V98"/>
  <tableColumns count="6">
    <tableColumn id="1" uniqueName="ns2:CON_dotacion" name="dotacion" dataDxfId="527">
      <calculatedColumnFormula>G100</calculatedColumnFormula>
      <xmlColumnPr mapId="40" xpath="/ns2:ManifestacionInteres_UT1/ns2:Contrapartida/ns2:CON_dotacion" xmlDataType="string"/>
    </tableColumn>
    <tableColumn id="2" uniqueName="ns2:CON_talento_humano" name="talento humano" dataDxfId="526">
      <calculatedColumnFormula>G101</calculatedColumnFormula>
      <xmlColumnPr mapId="40" xpath="/ns2:ManifestacionInteres_UT1/ns2:Contrapartida/ns2:CON_talento_humano" xmlDataType="string"/>
    </tableColumn>
    <tableColumn id="3" uniqueName="ns2:CON_equipos_medicion" name="equipos" dataDxfId="525">
      <calculatedColumnFormula>G102</calculatedColumnFormula>
      <xmlColumnPr mapId="40" xpath="/ns2:ManifestacionInteres_UT1/ns2:Contrapartida/ns2:CON_equipos_medicion" xmlDataType="string"/>
    </tableColumn>
    <tableColumn id="4" uniqueName="ns2:CON_bienes_y_servicios" name="bienes" dataDxfId="524">
      <calculatedColumnFormula>G103</calculatedColumnFormula>
      <xmlColumnPr mapId="40" xpath="/ns2:ManifestacionInteres_UT1/ns2:Contrapartida/ns2:CON_bienes_y_servicios" xmlDataType="string"/>
    </tableColumn>
    <tableColumn id="5" uniqueName="ns2:CON_total_contrapartida" name="total" dataDxfId="523">
      <calculatedColumnFormula>C106</calculatedColumnFormula>
      <xmlColumnPr mapId="40" xpath="/ns2:ManifestacionInteres_UT1/ns2:Contrapartida/ns2:CON_total_contrapartida" xmlDataType="string"/>
    </tableColumn>
    <tableColumn id="6" uniqueName="ns2:CON_Es_igual_a" name="igual" dataDxfId="522">
      <calculatedColumnFormula>E106</calculatedColumnFormula>
      <xmlColumnPr mapId="40" xpath="/ns2:ManifestacionInteres_UT1/ns2:Contrapartida/ns2:CON_Es_igual_a" xmlDataType="string"/>
    </tableColumn>
  </tableColumns>
  <tableStyleInfo name="TableStyleMedium2" showFirstColumn="0" showLastColumn="0" showRowStripes="1" showColumnStripes="0"/>
</table>
</file>

<file path=xl/tables/table24.xml><?xml version="1.0" encoding="utf-8"?>
<table xmlns="http://schemas.openxmlformats.org/spreadsheetml/2006/main" id="30" name="Tabla3831" displayName="Tabla3831" ref="Q100:W101" tableType="xml" totalsRowShown="0" headerRowDxfId="521" dataDxfId="520">
  <autoFilter ref="Q100:W101"/>
  <tableColumns count="7">
    <tableColumn id="1" uniqueName="ns2:VTA_Control_social" name="control" dataDxfId="519">
      <calculatedColumnFormula>N100</calculatedColumnFormula>
      <xmlColumnPr mapId="40" xpath="/ns2:ManifestacionInteres_UT1/ns2:ValoresTecnicosAgregaos/ns2:VTA_Control_social" xmlDataType="string"/>
    </tableColumn>
    <tableColumn id="2" uniqueName="ns2:VTA_Logisitica" name="logistica" dataDxfId="518">
      <calculatedColumnFormula>N101</calculatedColumnFormula>
      <xmlColumnPr mapId="40" xpath="/ns2:ManifestacionInteres_UT1/ns2:ValoresTecnicosAgregaos/ns2:VTA_Logisitica" xmlDataType="string"/>
    </tableColumn>
    <tableColumn id="3" uniqueName="ns2:VTA_kit_control_social" name="kit" dataDxfId="517">
      <calculatedColumnFormula>N102</calculatedColumnFormula>
      <xmlColumnPr mapId="40" xpath="/ns2:ManifestacionInteres_UT1/ns2:ValoresTecnicosAgregaos/ns2:VTA_kit_control_social" xmlDataType="string"/>
    </tableColumn>
    <tableColumn id="4" uniqueName="ns2:VTA_plan_comunicacion" name="plan" dataDxfId="516">
      <calculatedColumnFormula>N103</calculatedColumnFormula>
      <xmlColumnPr mapId="40" xpath="/ns2:ManifestacionInteres_UT1/ns2:ValoresTecnicosAgregaos/ns2:VTA_plan_comunicacion" xmlDataType="string"/>
    </tableColumn>
    <tableColumn id="5" uniqueName="ns2:VTA_Valor_agregado" name="valor agregado" dataDxfId="515">
      <calculatedColumnFormula>N104</calculatedColumnFormula>
      <xmlColumnPr mapId="40" xpath="/ns2:ManifestacionInteres_UT1/ns2:ValoresTecnicosAgregaos/ns2:VTA_Valor_agregado" xmlDataType="string"/>
    </tableColumn>
    <tableColumn id="6" uniqueName="ns2:VTA_total_vta" name="total" dataDxfId="514">
      <calculatedColumnFormula>J106</calculatedColumnFormula>
      <xmlColumnPr mapId="40" xpath="/ns2:ManifestacionInteres_UT1/ns2:ValoresTecnicosAgregaos/ns2:VTA_total_vta" xmlDataType="string"/>
    </tableColumn>
    <tableColumn id="7" uniqueName="ns2:VTA_Es_igual_a" name="igual" dataDxfId="513">
      <calculatedColumnFormula>M106</calculatedColumnFormula>
      <xmlColumnPr mapId="40" xpath="/ns2:ManifestacionInteres_UT1/ns2:ValoresTecnicosAgregaos/ns2:VTA_Es_igual_a" xmlDataType="string"/>
    </tableColumn>
  </tableColumns>
  <tableStyleInfo name="TableStyleMedium2" showFirstColumn="0" showLastColumn="0" showRowStripes="1" showColumnStripes="0"/>
</table>
</file>

<file path=xl/tables/table25.xml><?xml version="1.0" encoding="utf-8"?>
<table xmlns="http://schemas.openxmlformats.org/spreadsheetml/2006/main" id="34" name="Tabla3935" displayName="Tabla3935" ref="Q112:T113" tableType="xml" totalsRowShown="0" headerRowDxfId="512">
  <autoFilter ref="Q112:T113"/>
  <tableColumns count="4">
    <tableColumn id="1" uniqueName="ns2:TRA_Fecha_Pesronaria_juridica" name="fecha" dataDxfId="511">
      <calculatedColumnFormula>C114</calculatedColumnFormula>
      <xmlColumnPr mapId="40" xpath="/ns2:ManifestacionInteres_UT1/ns2:Trayectoria/ns2:TRA_Fecha_Pesronaria_juridica" xmlDataType="string"/>
    </tableColumn>
    <tableColumn id="2" uniqueName="ns2:TRA_resolucion" name="resolucion" dataDxfId="510">
      <calculatedColumnFormula>E114</calculatedColumnFormula>
      <xmlColumnPr mapId="40" xpath="/ns2:ManifestacionInteres_UT1/ns2:Trayectoria/ns2:TRA_resolucion" xmlDataType="string"/>
    </tableColumn>
    <tableColumn id="3" uniqueName="ns2:TRA_Representante_legal" name="representate" dataDxfId="509">
      <calculatedColumnFormula>H114</calculatedColumnFormula>
      <xmlColumnPr mapId="40" xpath="/ns2:ManifestacionInteres_UT1/ns2:Trayectoria/ns2:TRA_Representante_legal" xmlDataType="string"/>
    </tableColumn>
    <tableColumn id="4" uniqueName="ns2:TRA_Fecha_inicio_contrato_antiguo_SNBF" name="fecha2" dataDxfId="508">
      <calculatedColumnFormula>K114</calculatedColumnFormula>
      <xmlColumnPr mapId="40" xpath="/ns2:ManifestacionInteres_UT1/ns2:Trayectoria/ns2:TRA_Fecha_inicio_contrato_antiguo_SNBF" xmlDataType="string"/>
    </tableColumn>
  </tableColumns>
  <tableStyleInfo name="TableStyleMedium2" showFirstColumn="0" showLastColumn="0" showRowStripes="1" showColumnStripes="0"/>
</table>
</file>

<file path=xl/tables/table26.xml><?xml version="1.0" encoding="utf-8"?>
<table xmlns="http://schemas.openxmlformats.org/spreadsheetml/2006/main" id="41" name="Tabla4042" displayName="Tabla4042" ref="Q130:U131" tableType="xml" totalsRowShown="0" headerRowDxfId="507" dataDxfId="506">
  <autoFilter ref="Q130:U131"/>
  <tableColumns count="5">
    <tableColumn id="1" uniqueName="ns2:ACP_Representante_legal" name="Nombre  Representante legal " dataDxfId="505">
      <calculatedColumnFormula>C133</calculatedColumnFormula>
      <xmlColumnPr mapId="40" xpath="/ns2:ManifestacionInteres_UT1/ns2:Aceptacion/ns2:ACP_Representante_legal" xmlDataType="string"/>
    </tableColumn>
    <tableColumn id="2" uniqueName="ns2:ACP_direccion_comercial" name="drirecioncomercial" dataDxfId="504">
      <calculatedColumnFormula>H132</calculatedColumnFormula>
      <xmlColumnPr mapId="40" xpath="/ns2:ManifestacionInteres_UT1/ns2:Aceptacion/ns2:ACP_direccion_comercial" xmlDataType="string"/>
    </tableColumn>
    <tableColumn id="3" uniqueName="ns2:ACP_telefono" name="telefono" dataDxfId="503">
      <calculatedColumnFormula>H133</calculatedColumnFormula>
      <xmlColumnPr mapId="40" xpath="/ns2:ManifestacionInteres_UT1/ns2:Aceptacion/ns2:ACP_telefono" xmlDataType="string"/>
    </tableColumn>
    <tableColumn id="4" uniqueName="ns2:ACP_domicilio_legal" name="domicilio" dataDxfId="502">
      <calculatedColumnFormula>K132</calculatedColumnFormula>
      <xmlColumnPr mapId="40" xpath="/ns2:ManifestacionInteres_UT1/ns2:Aceptacion/ns2:ACP_domicilio_legal" xmlDataType="string"/>
    </tableColumn>
    <tableColumn id="5" uniqueName="ns2:ACP_correo_electronico" name="correo" dataDxfId="501">
      <calculatedColumnFormula>K133</calculatedColumnFormula>
      <xmlColumnPr mapId="40" xpath="/ns2:ManifestacionInteres_UT1/ns2:Aceptacion/ns2:ACP_correo_electronico" xmlDataType="string"/>
    </tableColumn>
  </tableColumns>
  <tableStyleInfo name="TableStyleMedium2" showFirstColumn="0" showLastColumn="0" showRowStripes="1" showColumnStripes="0"/>
</table>
</file>

<file path=xl/tables/table27.xml><?xml version="1.0" encoding="utf-8"?>
<table xmlns="http://schemas.openxmlformats.org/spreadsheetml/2006/main" id="43" name="Tabla344" displayName="Tabla344" ref="U87:U88" tableType="xml" totalsRowShown="0" headerRowDxfId="500" dataDxfId="499">
  <autoFilter ref="U87:U88"/>
  <tableColumns count="1">
    <tableColumn id="1" uniqueName="ns2:TalentoHumano_cumple" name="talento humano" dataDxfId="498">
      <calculatedColumnFormula>D88</calculatedColumnFormula>
      <xmlColumnPr mapId="40" xpath="/ns2:ManifestacionInteres_UT1/ns2:TalentoHumano/ns2:TalentoHumano_cumple" xmlDataType="string"/>
    </tableColumn>
  </tableColumns>
  <tableStyleInfo name="TableStyleMedium2" showFirstColumn="0" showLastColumn="0" showRowStripes="1" showColumnStripes="0"/>
</table>
</file>

<file path=xl/tables/table28.xml><?xml version="1.0" encoding="utf-8"?>
<table xmlns="http://schemas.openxmlformats.org/spreadsheetml/2006/main" id="115" name="Tabla114116" displayName="Tabla114116" ref="Q88:Q89" tableType="xml" totalsRowShown="0" headerRowDxfId="497" dataDxfId="496">
  <autoFilter ref="Q88:Q89"/>
  <tableColumns count="1">
    <tableColumn id="1" uniqueName="ns2:Infraestructura_Cumple" name="INFRAESTRUCTURA" dataDxfId="495">
      <calculatedColumnFormula>G88</calculatedColumnFormula>
      <xmlColumnPr mapId="40" xpath="/ns2:ManifestacionInteres_UT1/ns2:Infraestructura/ns2:Infraestructura_Cumple" xmlDataType="string"/>
    </tableColumn>
  </tableColumns>
  <tableStyleInfo name="TableStyleMedium2" showFirstColumn="0" showLastColumn="0" showRowStripes="1" showColumnStripes="0"/>
</table>
</file>

<file path=xl/tables/table29.xml><?xml version="1.0" encoding="utf-8"?>
<table xmlns="http://schemas.openxmlformats.org/spreadsheetml/2006/main" id="44" name="Tabla271945" displayName="Tabla271945" ref="A33:N54" tableType="xml" totalsRowShown="0" headerRowDxfId="494" tableBorderDxfId="493">
  <tableColumns count="14">
    <tableColumn id="1" uniqueName="ns3:ET_No" name="No." dataDxfId="492">
      <xmlColumnPr mapId="41" xpath="/ns3:ManifestacionInteres_UT2/ns3:ExperienciaTerritorial/ns3:ET_No" xmlDataType="string"/>
    </tableColumn>
    <tableColumn id="2" uniqueName="ns3:ET_Entidad_Contratante" name="Entidad contratante" dataDxfId="491">
      <xmlColumnPr mapId="41" xpath="/ns3:ManifestacionInteres_UT2/ns3:ExperienciaTerritorial/ns3:ET_Entidad_Contratante" xmlDataType="string"/>
    </tableColumn>
    <tableColumn id="3" uniqueName="ns3:ET_Sector" name="Sector" dataDxfId="490">
      <xmlColumnPr mapId="41" xpath="/ns3:ManifestacionInteres_UT2/ns3:ExperienciaTerritorial/ns3:ET_Sector" xmlDataType="string"/>
    </tableColumn>
    <tableColumn id="4" uniqueName="ns3:ET_Numero_de_contrato" name="Número de contrato" dataDxfId="489">
      <xmlColumnPr mapId="41" xpath="/ns3:ManifestacionInteres_UT2/ns3:ExperienciaTerritorial/ns3:ET_Numero_de_contrato" xmlDataType="string"/>
    </tableColumn>
    <tableColumn id="5" uniqueName="ns3:ET_Fecha_Inicial" name="Fecha  Inicio (dd/mm/aaaa)" dataDxfId="488">
      <xmlColumnPr mapId="41" xpath="/ns3:ManifestacionInteres_UT2/ns3:ExperienciaTerritorial/ns3:ET_Fecha_Inicial" xmlDataType="string"/>
    </tableColumn>
    <tableColumn id="6" uniqueName="ns3:ET_Fecha_Terminacion" name="Fecha  terminación (dd/mm/aaaa)" dataDxfId="487">
      <xmlColumnPr mapId="41" xpath="/ns3:ManifestacionInteres_UT2/ns3:ExperienciaTerritorial/ns3:ET_Fecha_Terminacion" xmlDataType="string"/>
    </tableColumn>
    <tableColumn id="7" uniqueName="ns3:ET_Experiencia" name="Experiencia (meses)" dataDxfId="486">
      <xmlColumnPr mapId="41" xpath="/ns3:ManifestacionInteres_UT2/ns3:ExperienciaTerritorial/ns3:ET_Experiencia" xmlDataType="string"/>
    </tableColumn>
    <tableColumn id="8" uniqueName="ns3:ET_Objeto_contrato" name="Objeto del contrato" dataDxfId="485">
      <xmlColumnPr mapId="41" xpath="/ns3:ManifestacionInteres_UT2/ns3:ExperienciaTerritorial/ns3:ET_Objeto_contrato" xmlDataType="string"/>
    </tableColumn>
    <tableColumn id="9" uniqueName="ns3:ET_Departamento_ejecu" name="Departamento" dataDxfId="484">
      <xmlColumnPr mapId="41" xpath="/ns3:ManifestacionInteres_UT2/ns3:ExperienciaTerritorial/ns3:ET_Departamento_ejecu" xmlDataType="string"/>
    </tableColumn>
    <tableColumn id="10" uniqueName="ns3:ET_Municipio_ejecu" name="Municipio" dataDxfId="483">
      <xmlColumnPr mapId="41" xpath="/ns3:ManifestacionInteres_UT2/ns3:ExperienciaTerritorial/ns3:ET_Municipio_ejecu" xmlDataType="string"/>
    </tableColumn>
    <tableColumn id="11" uniqueName="ns3:ET_Valor_contrato" name="Valor del contrato" dataDxfId="482" dataCellStyle="Moneda [0]">
      <xmlColumnPr mapId="41" xpath="/ns3:ManifestacionInteres_UT2/ns3:ExperienciaTerritorial/ns3:ET_Valor_contrato" xmlDataType="string"/>
    </tableColumn>
    <tableColumn id="12" uniqueName="ns3:ET_union_temporal" name="Unión Temporal / Consorcio" dataDxfId="481">
      <xmlColumnPr mapId="41" xpath="/ns3:ManifestacionInteres_UT2/ns3:ExperienciaTerritorial/ns3:ET_union_temporal" xmlDataType="string"/>
    </tableColumn>
    <tableColumn id="13" uniqueName="ns3:ET_Porcentaje_Participacion" name="% participación" dataDxfId="480" dataCellStyle="Porcentaje">
      <xmlColumnPr mapId="41" xpath="/ns3:ManifestacionInteres_UT2/ns3:ExperienciaTerritorial/ns3:ET_Porcentaje_Participacion" xmlDataType="string"/>
    </tableColumn>
    <tableColumn id="14" uniqueName="ns3:ET_Estado" name="Estado" dataDxfId="479">
      <xmlColumnPr mapId="41" xpath="/ns3:ManifestacionInteres_UT2/ns3:ExperienciaTerritorial/ns3:ET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659" dataDxfId="658" tableBorderDxfId="657">
  <tableColumns count="1">
    <tableColumn id="1" name="2021-13-10000246" dataDxfId="656"/>
  </tableColumns>
  <tableStyleInfo showFirstColumn="0" showLastColumn="0" showRowStripes="1" showColumnStripes="0"/>
</table>
</file>

<file path=xl/tables/table30.xml><?xml version="1.0" encoding="utf-8"?>
<table xmlns="http://schemas.openxmlformats.org/spreadsheetml/2006/main" id="45" name="Tabla282046" displayName="Tabla282046" ref="A60:O81" tableType="xml" totalsRowShown="0" headerRowDxfId="478" tableBorderDxfId="477">
  <tableColumns count="15">
    <tableColumn id="1" uniqueName="ns3:CR_No" name="No." dataDxfId="476">
      <xmlColumnPr mapId="41" xpath="/ns3:ManifestacionInteres_UT2/ns3:Capacidad_Residual/ns3:CR_No" xmlDataType="string"/>
    </tableColumn>
    <tableColumn id="2" uniqueName="ns3:CR_Entidad_Contratante" name="Entidad contratante" dataDxfId="475">
      <xmlColumnPr mapId="41" xpath="/ns3:ManifestacionInteres_UT2/ns3:Capacidad_Residual/ns3:CR_Entidad_Contratante" xmlDataType="string"/>
    </tableColumn>
    <tableColumn id="3" uniqueName="ns3:CR_Sector" name="Sector" dataDxfId="474">
      <xmlColumnPr mapId="41" xpath="/ns3:ManifestacionInteres_UT2/ns3:Capacidad_Residual/ns3:CR_Sector" xmlDataType="string"/>
    </tableColumn>
    <tableColumn id="4" uniqueName="ns3:CR_Numero_de_contrato" name="Número de contrato" dataDxfId="473">
      <xmlColumnPr mapId="41" xpath="/ns3:ManifestacionInteres_UT2/ns3:Capacidad_Residual/ns3:CR_Numero_de_contrato" xmlDataType="string"/>
    </tableColumn>
    <tableColumn id="5" uniqueName="ns3:CR_Fecha_Inicio" name="Fecha  Inicio (dd/mm/aaaa)" dataDxfId="472">
      <xmlColumnPr mapId="41" xpath="/ns3:ManifestacionInteres_UT2/ns3:Capacidad_Residual/ns3:CR_Fecha_Inicio" xmlDataType="string"/>
    </tableColumn>
    <tableColumn id="6" uniqueName="ns3:CR_Fecha_Terminacion" name="Fecha  terminación (dd/mm/aaaa)" dataDxfId="471">
      <xmlColumnPr mapId="41" xpath="/ns3:ManifestacionInteres_UT2/ns3:Capacidad_Residual/ns3:CR_Fecha_Terminacion" xmlDataType="string"/>
    </tableColumn>
    <tableColumn id="7" uniqueName="ns3:CR_Experiencia" name="Experiencia (meses)" dataDxfId="470">
      <xmlColumnPr mapId="41" xpath="/ns3:ManifestacionInteres_UT2/ns3:Capacidad_Residual/ns3:CR_Experiencia" xmlDataType="string"/>
    </tableColumn>
    <tableColumn id="8" uniqueName="ns3:CR_Objeto_contrato" name="Objeto del contrato" dataDxfId="469">
      <xmlColumnPr mapId="41" xpath="/ns3:ManifestacionInteres_UT2/ns3:Capacidad_Residual/ns3:CR_Objeto_contrato" xmlDataType="string"/>
    </tableColumn>
    <tableColumn id="9" uniqueName="ns3:CR_Departamento_ejecu" name="Departamento" dataDxfId="468">
      <xmlColumnPr mapId="41" xpath="/ns3:ManifestacionInteres_UT2/ns3:Capacidad_Residual/ns3:CR_Departamento_ejecu" xmlDataType="string"/>
    </tableColumn>
    <tableColumn id="10" uniqueName="ns3:Municipio_ejecu" name="Municipio" dataDxfId="467">
      <xmlColumnPr mapId="41" xpath="/ns3:ManifestacionInteres_UT2/ns3:Capacidad_Residual/ns3:Municipio_ejecu" xmlDataType="string"/>
    </tableColumn>
    <tableColumn id="11" uniqueName="ns3:CR_Valor_contrato" name="Valor del contrato" dataDxfId="466" dataCellStyle="Moneda [0]">
      <xmlColumnPr mapId="41" xpath="/ns3:ManifestacionInteres_UT2/ns3:Capacidad_Residual/ns3:CR_Valor_contrato" xmlDataType="string"/>
    </tableColumn>
    <tableColumn id="12" uniqueName="ns3:CR_Valor_SMMLV" name="Valor en SMMLV" dataDxfId="465">
      <xmlColumnPr mapId="41" xpath="/ns3:ManifestacionInteres_UT2/ns3:Capacidad_Residual/ns3:CR_Valor_SMMLV" xmlDataType="string"/>
    </tableColumn>
    <tableColumn id="13" uniqueName="ns3:CR_Union_temp_con" name="Unión Temporal / Consorcio" dataDxfId="464">
      <xmlColumnPr mapId="41" xpath="/ns3:ManifestacionInteres_UT2/ns3:Capacidad_Residual/ns3:CR_Union_temp_con" xmlDataType="string"/>
    </tableColumn>
    <tableColumn id="14" uniqueName="ns3:CR_por_part" name="% participación" dataDxfId="463" dataCellStyle="Porcentaje">
      <xmlColumnPr mapId="41" xpath="/ns3:ManifestacionInteres_UT2/ns3:Capacidad_Residual/ns3:CR_por_part" xmlDataType="string"/>
    </tableColumn>
    <tableColumn id="15" uniqueName="ns3:CR_estado" name="Estado" dataDxfId="462">
      <xmlColumnPr mapId="41"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46" name="Tabla292147" displayName="Tabla292147" ref="C15:C16" insertRow="1" totalsRowShown="0" headerRowDxfId="461" dataDxfId="460" tableBorderDxfId="459">
  <tableColumns count="1">
    <tableColumn id="1" name="INV-003-2020-ICBF-ANT-HCB" dataDxfId="458"/>
  </tableColumns>
  <tableStyleInfo showFirstColumn="0" showLastColumn="0" showRowStripes="1" showColumnStripes="0"/>
</table>
</file>

<file path=xl/tables/table32.xml><?xml version="1.0" encoding="utf-8"?>
<table xmlns="http://schemas.openxmlformats.org/spreadsheetml/2006/main" id="47" name="Tabla312248" displayName="Tabla312248" ref="B19:B20" totalsRowShown="0" headerRowDxfId="457" dataDxfId="456">
  <tableColumns count="1">
    <tableColumn id="1" name="NIT:" dataDxfId="455"/>
  </tableColumns>
  <tableStyleInfo showFirstColumn="0" showLastColumn="0" showRowStripes="1" showColumnStripes="0"/>
</table>
</file>

<file path=xl/tables/table33.xml><?xml version="1.0" encoding="utf-8"?>
<table xmlns="http://schemas.openxmlformats.org/spreadsheetml/2006/main" id="48" name="Tabla322349" displayName="Tabla322349" ref="I19:N20" tableType="xml" totalsRowShown="0" headerRowDxfId="454" headerRowBorderDxfId="453" tableBorderDxfId="452" totalsRowBorderDxfId="451">
  <tableColumns count="6">
    <tableColumn id="1" uniqueName="ns3:DCI_Departamento" name="Departamento" dataDxfId="450">
      <xmlColumnPr mapId="41" xpath="/ns3:ManifestacionInteres_UT2/ns3:DatosContratoInvitacion/ns3:DCI_Departamento" xmlDataType="string"/>
    </tableColumn>
    <tableColumn id="2" uniqueName="ns3:DCI_Ciudad" name="Municipio" dataDxfId="449">
      <xmlColumnPr mapId="41" xpath="/ns3:ManifestacionInteres_UT2/ns3:DatosContratoInvitacion/ns3:DCI_Ciudad" xmlDataType="string"/>
    </tableColumn>
    <tableColumn id="3" uniqueName="ns3:DCI_Valor_Invitacion" name="Valor invitación" dataDxfId="448" dataCellStyle="Moneda [0]">
      <xmlColumnPr mapId="41" xpath="/ns3:ManifestacionInteres_UT2/ns3:DatosContratoInvitacion/ns3:DCI_Valor_Invitacion" xmlDataType="string"/>
    </tableColumn>
    <tableColumn id="4" uniqueName="ns3:DCI_Fecha_Inicio" name="Fecha inicio" dataDxfId="447">
      <xmlColumnPr mapId="41" xpath="/ns3:ManifestacionInteres_UT2/ns3:DatosContratoInvitacion/ns3:DCI_Fecha_Inicio" xmlDataType="string"/>
    </tableColumn>
    <tableColumn id="5" uniqueName="ns3:DCI_Fecha_Final" name="Fecha final" dataDxfId="446">
      <xmlColumnPr mapId="41" xpath="/ns3:ManifestacionInteres_UT2/ns3:DatosContratoInvitacion/ns3:DCI_Fecha_Final" xmlDataType="string"/>
    </tableColumn>
    <tableColumn id="6" uniqueName="ns3:DCI_Tiempo_Ejecucion" name="Tiempo ejecución (meses)" dataDxfId="445">
      <calculatedColumnFormula>+(M20-L20)/30</calculatedColumnFormula>
      <xmlColumnPr mapId="41"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49" name="Tabla332450" displayName="Tabla332450" ref="Q14:T15" tableType="xml" totalsRowShown="0" headerRowDxfId="444" dataDxfId="443">
  <autoFilter ref="Q14:T15"/>
  <tableColumns count="4">
    <tableColumn id="1" uniqueName="ns3:DP_Asunto_ManifestacionInteres_No" name="Asunto" dataDxfId="442">
      <calculatedColumnFormula>C15</calculatedColumnFormula>
      <xmlColumnPr mapId="41" xpath="/ns3:ManifestacionInteres_UT2/ns3:DatosProceoso/ns3:DP_Asunto_ManifestacionInteres_No" xmlDataType="string"/>
    </tableColumn>
    <tableColumn id="2" uniqueName="ns3:DP_Regional_ICBF" name="regional" dataDxfId="441">
      <calculatedColumnFormula>H15</calculatedColumnFormula>
      <xmlColumnPr mapId="41" xpath="/ns3:ManifestacionInteres_UT2/ns3:DatosProceoso/ns3:DP_Regional_ICBF" xmlDataType="string"/>
    </tableColumn>
    <tableColumn id="3" uniqueName="ns3:DP_Tipo_de_Oferente" name="tipo ofernte" dataDxfId="440">
      <calculatedColumnFormula>J15</calculatedColumnFormula>
      <xmlColumnPr mapId="41" xpath="/ns3:ManifestacionInteres_UT2/ns3:DatosProceoso/ns3:DP_Tipo_de_Oferente" xmlDataType="string"/>
    </tableColumn>
    <tableColumn id="4" uniqueName="ns3:DP_PorcentajeParticipacion" name="porcentaje" dataDxfId="439">
      <calculatedColumnFormula>N15</calculatedColumnFormula>
      <xmlColumnPr mapId="41"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50" name="Tabla352551" displayName="Tabla352551" ref="Q18:R19" tableType="xml" totalsRowShown="0" headerRowDxfId="438">
  <autoFilter ref="Q18:R19"/>
  <tableColumns count="2">
    <tableColumn id="1" uniqueName="ns3:DO_NIT" name="nit" dataDxfId="437">
      <calculatedColumnFormula array="1">Tabla312248[NIT:]</calculatedColumnFormula>
      <xmlColumnPr mapId="41" xpath="/ns3:ManifestacionInteres_UT2/ns3:DatosOferente/ns3:DO_NIT" xmlDataType="string"/>
    </tableColumn>
    <tableColumn id="2" uniqueName="ns3:DO_Razon_Social" name="razon social" dataDxfId="436">
      <calculatedColumnFormula>B23</calculatedColumnFormula>
      <xmlColumnPr mapId="41" xpath="/ns3:ManifestacionInteres_UT2/ns3:DatosOferente/ns3:DO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51" name="Tabla362652" displayName="Tabla362652" ref="Q85:S86" tableType="xml" totalsRowShown="0" headerRowDxfId="435" dataDxfId="434">
  <tableColumns count="3">
    <tableColumn id="1" uniqueName="ns1:TalentoHumano_cumple" name=" " dataDxfId="433"/>
    <tableColumn id="2" uniqueName="ns1:Infraestructura_Cumple" name=" 2" dataDxfId="432"/>
    <tableColumn id="3" uniqueName="ns3:D_Certificado" name="discapacidad" dataDxfId="431">
      <calculatedColumnFormula>N86</calculatedColumnFormula>
      <xmlColumnPr mapId="41"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52" name="Tabla372753" displayName="Tabla372753" ref="Q97:V98" tableType="xml" totalsRowShown="0" headerRowDxfId="430" dataDxfId="429">
  <autoFilter ref="Q97:V98"/>
  <tableColumns count="6">
    <tableColumn id="1" uniqueName="ns3:CON_dotacion" name="dotacion" dataDxfId="428">
      <calculatedColumnFormula>G100</calculatedColumnFormula>
      <xmlColumnPr mapId="41" xpath="/ns3:ManifestacionInteres_UT2/ns3:Contrapartida/ns3:CON_dotacion" xmlDataType="string"/>
    </tableColumn>
    <tableColumn id="2" uniqueName="ns3:CON_talento_humano" name="talento humano" dataDxfId="427">
      <calculatedColumnFormula>G101</calculatedColumnFormula>
      <xmlColumnPr mapId="41" xpath="/ns3:ManifestacionInteres_UT2/ns3:Contrapartida/ns3:CON_talento_humano" xmlDataType="string"/>
    </tableColumn>
    <tableColumn id="3" uniqueName="ns3:CON_equipos_medicion" name="equipos" dataDxfId="426">
      <calculatedColumnFormula>G102</calculatedColumnFormula>
      <xmlColumnPr mapId="41" xpath="/ns3:ManifestacionInteres_UT2/ns3:Contrapartida/ns3:CON_equipos_medicion" xmlDataType="string"/>
    </tableColumn>
    <tableColumn id="4" uniqueName="ns3:CON_bienes_y_servicios" name="bienes" dataDxfId="425">
      <calculatedColumnFormula>G103</calculatedColumnFormula>
      <xmlColumnPr mapId="41" xpath="/ns3:ManifestacionInteres_UT2/ns3:Contrapartida/ns3:CON_bienes_y_servicios" xmlDataType="string"/>
    </tableColumn>
    <tableColumn id="5" uniqueName="ns3:CON_total_contrapartida" name="total" dataDxfId="424">
      <calculatedColumnFormula>C106</calculatedColumnFormula>
      <xmlColumnPr mapId="41" xpath="/ns3:ManifestacionInteres_UT2/ns3:Contrapartida/ns3:CON_total_contrapartida" xmlDataType="string"/>
    </tableColumn>
    <tableColumn id="6" uniqueName="ns3:CON_Es_igual_a" name="igual" dataDxfId="423">
      <calculatedColumnFormula>E106</calculatedColumnFormula>
      <xmlColumnPr mapId="41" xpath="/ns3:ManifestacionInteres_UT2/ns3:Contrapartida/ns3:CON_Es_igual_a" xmlDataType="string"/>
    </tableColumn>
  </tableColumns>
  <tableStyleInfo name="TableStyleMedium2" showFirstColumn="0" showLastColumn="0" showRowStripes="1" showColumnStripes="0"/>
</table>
</file>

<file path=xl/tables/table38.xml><?xml version="1.0" encoding="utf-8"?>
<table xmlns="http://schemas.openxmlformats.org/spreadsheetml/2006/main" id="53" name="Tabla383154" displayName="Tabla383154" ref="Q100:W101" tableType="xml" totalsRowShown="0" headerRowDxfId="422" dataDxfId="421">
  <autoFilter ref="Q100:W101"/>
  <tableColumns count="7">
    <tableColumn id="1" uniqueName="ns3:VTA_Control_social" name="control" dataDxfId="420">
      <calculatedColumnFormula>N100</calculatedColumnFormula>
      <xmlColumnPr mapId="41" xpath="/ns3:ManifestacionInteres_UT2/ns3:ValoresTecnicosAgregaos/ns3:VTA_Control_social" xmlDataType="string"/>
    </tableColumn>
    <tableColumn id="2" uniqueName="ns3:VTA_Logisitica" name="logistica" dataDxfId="419">
      <calculatedColumnFormula>N101</calculatedColumnFormula>
      <xmlColumnPr mapId="41" xpath="/ns3:ManifestacionInteres_UT2/ns3:ValoresTecnicosAgregaos/ns3:VTA_Logisitica" xmlDataType="string"/>
    </tableColumn>
    <tableColumn id="3" uniqueName="ns3:VTA_kit_control_social" name="kit" dataDxfId="418">
      <calculatedColumnFormula>N102</calculatedColumnFormula>
      <xmlColumnPr mapId="41" xpath="/ns3:ManifestacionInteres_UT2/ns3:ValoresTecnicosAgregaos/ns3:VTA_kit_control_social" xmlDataType="string"/>
    </tableColumn>
    <tableColumn id="4" uniqueName="ns3:VTA_plan_comunicacion" name="plan" dataDxfId="417">
      <calculatedColumnFormula>N103</calculatedColumnFormula>
      <xmlColumnPr mapId="41" xpath="/ns3:ManifestacionInteres_UT2/ns3:ValoresTecnicosAgregaos/ns3:VTA_plan_comunicacion" xmlDataType="string"/>
    </tableColumn>
    <tableColumn id="5" uniqueName="ns3:VTA_Valor_agregado" name="valor agregado" dataDxfId="416">
      <calculatedColumnFormula>N104</calculatedColumnFormula>
      <xmlColumnPr mapId="41" xpath="/ns3:ManifestacionInteres_UT2/ns3:ValoresTecnicosAgregaos/ns3:VTA_Valor_agregado" xmlDataType="string"/>
    </tableColumn>
    <tableColumn id="6" uniqueName="ns3:VTA_total_vta" name="total" dataDxfId="415">
      <calculatedColumnFormula>J106</calculatedColumnFormula>
      <xmlColumnPr mapId="41" xpath="/ns3:ManifestacionInteres_UT2/ns3:ValoresTecnicosAgregaos/ns3:VTA_total_vta" xmlDataType="string"/>
    </tableColumn>
    <tableColumn id="7" uniqueName="ns3:VTA_Es_igual_a" name="igual" dataDxfId="414">
      <calculatedColumnFormula>M106</calculatedColumnFormula>
      <xmlColumnPr mapId="41" xpath="/ns3:ManifestacionInteres_UT2/ns3:ValoresTecnicosAgregaos/ns3:VTA_Es_igual_a" xmlDataType="string"/>
    </tableColumn>
  </tableColumns>
  <tableStyleInfo name="TableStyleMedium2" showFirstColumn="0" showLastColumn="0" showRowStripes="1" showColumnStripes="0"/>
</table>
</file>

<file path=xl/tables/table39.xml><?xml version="1.0" encoding="utf-8"?>
<table xmlns="http://schemas.openxmlformats.org/spreadsheetml/2006/main" id="54" name="Tabla393555" displayName="Tabla393555" ref="Q112:T113" tableType="xml" totalsRowShown="0" headerRowDxfId="413">
  <autoFilter ref="Q112:T113"/>
  <tableColumns count="4">
    <tableColumn id="1" uniqueName="ns3:TRA_Fecha_Pesronaria_juridica" name="fecha" dataDxfId="412">
      <calculatedColumnFormula>C114</calculatedColumnFormula>
      <xmlColumnPr mapId="41" xpath="/ns3:ManifestacionInteres_UT2/ns3:Trayectoria/ns3:TRA_Fecha_Pesronaria_juridica" xmlDataType="string"/>
    </tableColumn>
    <tableColumn id="2" uniqueName="ns3:TRA_resolucion" name="resolucion" dataDxfId="411">
      <calculatedColumnFormula>E114</calculatedColumnFormula>
      <xmlColumnPr mapId="41" xpath="/ns3:ManifestacionInteres_UT2/ns3:Trayectoria/ns3:TRA_resolucion" xmlDataType="string"/>
    </tableColumn>
    <tableColumn id="3" uniqueName="ns3:TRA_Representante_legal" name="representate" dataDxfId="410">
      <calculatedColumnFormula>H114</calculatedColumnFormula>
      <xmlColumnPr mapId="41" xpath="/ns3:ManifestacionInteres_UT2/ns3:Trayectoria/ns3:TRA_Representante_legal" xmlDataType="string"/>
    </tableColumn>
    <tableColumn id="4" uniqueName="ns3:TRA_Fecha_inicio_contrato_antiguo_SNBF" name="fecha2" dataDxfId="409">
      <calculatedColumnFormula>K114</calculatedColumnFormula>
      <xmlColumnPr mapId="41" xpath="/ns3:ManifestacionInteres_UT2/ns3:Trayectoria/ns3:TRA_Fecha_inicio_contrato_antiguo_SNBF"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655" dataDxfId="654">
  <tableColumns count="1">
    <tableColumn id="1" name="NIT:" dataDxfId="653"/>
  </tableColumns>
  <tableStyleInfo showFirstColumn="0" showLastColumn="0" showRowStripes="1" showColumnStripes="0"/>
</table>
</file>

<file path=xl/tables/table40.xml><?xml version="1.0" encoding="utf-8"?>
<table xmlns="http://schemas.openxmlformats.org/spreadsheetml/2006/main" id="55" name="Tabla404256" displayName="Tabla404256" ref="Q130:U131" tableType="xml" totalsRowShown="0" headerRowDxfId="408" dataDxfId="407">
  <autoFilter ref="Q130:U131"/>
  <tableColumns count="5">
    <tableColumn id="1" uniqueName="ns3:ACP_Representante_legal" name="Nombre  Representante legal " dataDxfId="406">
      <calculatedColumnFormula>C133</calculatedColumnFormula>
      <xmlColumnPr mapId="41" xpath="/ns3:ManifestacionInteres_UT2/ns3:Aceptacion/ns3:ACP_Representante_legal" xmlDataType="string"/>
    </tableColumn>
    <tableColumn id="2" uniqueName="ns3:ACP_direccion_comercial" name="drirecioncomercial" dataDxfId="405">
      <calculatedColumnFormula>H132</calculatedColumnFormula>
      <xmlColumnPr mapId="41" xpath="/ns3:ManifestacionInteres_UT2/ns3:Aceptacion/ns3:ACP_direccion_comercial" xmlDataType="string"/>
    </tableColumn>
    <tableColumn id="3" uniqueName="ns3:ACP_telefono" name="telefono" dataDxfId="404">
      <calculatedColumnFormula>H133</calculatedColumnFormula>
      <xmlColumnPr mapId="41" xpath="/ns3:ManifestacionInteres_UT2/ns3:Aceptacion/ns3:ACP_telefono" xmlDataType="string"/>
    </tableColumn>
    <tableColumn id="4" uniqueName="ns3:ACP_domicilio_legal" name="domicilio" dataDxfId="403">
      <calculatedColumnFormula>K132</calculatedColumnFormula>
      <xmlColumnPr mapId="41" xpath="/ns3:ManifestacionInteres_UT2/ns3:Aceptacion/ns3:ACP_domicilio_legal" xmlDataType="string"/>
    </tableColumn>
    <tableColumn id="5" uniqueName="ns3:ACP_correo_electronico" name="correo" dataDxfId="402">
      <calculatedColumnFormula>K133</calculatedColumnFormula>
      <xmlColumnPr mapId="41" xpath="/ns3:ManifestacionInteres_UT2/ns3:Aceptacion/ns3:ACP_correo_electronico" xmlDataType="string"/>
    </tableColumn>
  </tableColumns>
  <tableStyleInfo name="TableStyleMedium2" showFirstColumn="0" showLastColumn="0" showRowStripes="1" showColumnStripes="0"/>
</table>
</file>

<file path=xl/tables/table41.xml><?xml version="1.0" encoding="utf-8"?>
<table xmlns="http://schemas.openxmlformats.org/spreadsheetml/2006/main" id="57" name="Tabla34458" displayName="Tabla34458" ref="U87:U88" tableType="xml" totalsRowShown="0" headerRowDxfId="401" dataDxfId="400">
  <autoFilter ref="U87:U88"/>
  <tableColumns count="1">
    <tableColumn id="1" uniqueName="ns3:TalentoHumano_cumple" name="talento humano" dataDxfId="399">
      <calculatedColumnFormula>D88</calculatedColumnFormula>
      <xmlColumnPr mapId="41" xpath="/ns3:ManifestacionInteres_UT2/ns3:TalentoHumano/ns3:TalentoHumano_cumple" xmlDataType="string"/>
    </tableColumn>
  </tableColumns>
  <tableStyleInfo name="TableStyleMedium2" showFirstColumn="0" showLastColumn="0" showRowStripes="1" showColumnStripes="0"/>
</table>
</file>

<file path=xl/tables/table42.xml><?xml version="1.0" encoding="utf-8"?>
<table xmlns="http://schemas.openxmlformats.org/spreadsheetml/2006/main" id="116" name="Tabla114116117" displayName="Tabla114116117" ref="Q88:Q89" tableType="xml" totalsRowShown="0" headerRowDxfId="398" dataDxfId="397">
  <autoFilter ref="Q88:Q89"/>
  <tableColumns count="1">
    <tableColumn id="1" uniqueName="ns3:Infraestructura_Cumple" name="INFRAESTRUCTURA" dataDxfId="396">
      <calculatedColumnFormula>G88</calculatedColumnFormula>
      <xmlColumnPr mapId="41" xpath="/ns3:ManifestacionInteres_UT2/ns3:Infraestructura/ns3:Infraestructura_Cumple" xmlDataType="string"/>
    </tableColumn>
  </tableColumns>
  <tableStyleInfo name="TableStyleMedium2" showFirstColumn="0" showLastColumn="0" showRowStripes="1" showColumnStripes="0"/>
</table>
</file>

<file path=xl/tables/table43.xml><?xml version="1.0" encoding="utf-8"?>
<table xmlns="http://schemas.openxmlformats.org/spreadsheetml/2006/main" id="58" name="Tabla27194559" displayName="Tabla27194559" ref="A33:N54" tableType="xml" totalsRowShown="0" headerRowDxfId="395" tableBorderDxfId="394">
  <tableColumns count="14">
    <tableColumn id="1" uniqueName="ns4:ET_No" name="No." dataDxfId="393">
      <xmlColumnPr mapId="42" xpath="/ns4:ManifestacionInteres_UT3/ns4:ExperienciaTerritorial/ns4:ET_No" xmlDataType="string"/>
    </tableColumn>
    <tableColumn id="2" uniqueName="ns4:ET_Entidad_Contratante" name="Entidad contratante" dataDxfId="392">
      <xmlColumnPr mapId="42" xpath="/ns4:ManifestacionInteres_UT3/ns4:ExperienciaTerritorial/ns4:ET_Entidad_Contratante" xmlDataType="string"/>
    </tableColumn>
    <tableColumn id="3" uniqueName="ns4:ET_Sector" name="Sector" dataDxfId="391">
      <xmlColumnPr mapId="42" xpath="/ns4:ManifestacionInteres_UT3/ns4:ExperienciaTerritorial/ns4:ET_Sector" xmlDataType="string"/>
    </tableColumn>
    <tableColumn id="4" uniqueName="ns4:ET_Numero_de_contrato" name="Número de contrato" dataDxfId="390">
      <xmlColumnPr mapId="42" xpath="/ns4:ManifestacionInteres_UT3/ns4:ExperienciaTerritorial/ns4:ET_Numero_de_contrato" xmlDataType="string"/>
    </tableColumn>
    <tableColumn id="5" uniqueName="ns4:ET_Fecha_Inicial" name="Fecha  Inicio (dd/mm/aaaa)" dataDxfId="389">
      <xmlColumnPr mapId="42" xpath="/ns4:ManifestacionInteres_UT3/ns4:ExperienciaTerritorial/ns4:ET_Fecha_Inicial" xmlDataType="string"/>
    </tableColumn>
    <tableColumn id="6" uniqueName="ns4:ET_Fecha_Terminacion" name="Fecha  terminación (dd/mm/aaaa)" dataDxfId="388">
      <xmlColumnPr mapId="42" xpath="/ns4:ManifestacionInteres_UT3/ns4:ExperienciaTerritorial/ns4:ET_Fecha_Terminacion" xmlDataType="string"/>
    </tableColumn>
    <tableColumn id="7" uniqueName="ns4:ET_Experiencia" name="Experiencia (meses)" dataDxfId="387">
      <xmlColumnPr mapId="42" xpath="/ns4:ManifestacionInteres_UT3/ns4:ExperienciaTerritorial/ns4:ET_Experiencia" xmlDataType="string"/>
    </tableColumn>
    <tableColumn id="8" uniqueName="ns4:ET_Objeto_contrato" name="Objeto del contrato" dataDxfId="386">
      <xmlColumnPr mapId="42" xpath="/ns4:ManifestacionInteres_UT3/ns4:ExperienciaTerritorial/ns4:ET_Objeto_contrato" xmlDataType="string"/>
    </tableColumn>
    <tableColumn id="9" uniqueName="ns4:ET_Departamento_ejecu" name="Departamento" dataDxfId="385">
      <xmlColumnPr mapId="42" xpath="/ns4:ManifestacionInteres_UT3/ns4:ExperienciaTerritorial/ns4:ET_Departamento_ejecu" xmlDataType="string"/>
    </tableColumn>
    <tableColumn id="10" uniqueName="ns4:ET_Municipio_ejecu" name="Municipio" dataDxfId="384">
      <xmlColumnPr mapId="42" xpath="/ns4:ManifestacionInteres_UT3/ns4:ExperienciaTerritorial/ns4:ET_Municipio_ejecu" xmlDataType="string"/>
    </tableColumn>
    <tableColumn id="11" uniqueName="ns4:ET_Valor_contrato" name="Valor del contrato" dataDxfId="383" dataCellStyle="Moneda [0]">
      <xmlColumnPr mapId="42" xpath="/ns4:ManifestacionInteres_UT3/ns4:ExperienciaTerritorial/ns4:ET_Valor_contrato" xmlDataType="string"/>
    </tableColumn>
    <tableColumn id="12" uniqueName="ns4:ET_union_temporal" name="Unión Temporal / Consorcio" dataDxfId="382">
      <xmlColumnPr mapId="42" xpath="/ns4:ManifestacionInteres_UT3/ns4:ExperienciaTerritorial/ns4:ET_union_temporal" xmlDataType="string"/>
    </tableColumn>
    <tableColumn id="13" uniqueName="ns4:ET_Porcentaje_Participacion" name="% participación" dataDxfId="381" dataCellStyle="Porcentaje">
      <xmlColumnPr mapId="42" xpath="/ns4:ManifestacionInteres_UT3/ns4:ExperienciaTerritorial/ns4:ET_Porcentaje_Participacion" xmlDataType="string"/>
    </tableColumn>
    <tableColumn id="14" uniqueName="ns4:ET_Estado" name="Estado" dataDxfId="380">
      <xmlColumnPr mapId="42" xpath="/ns4:ManifestacionInteres_UT3/ns4:ExperienciaTerritorial/ns4:ET_Estado" xmlDataType="string"/>
    </tableColumn>
  </tableColumns>
  <tableStyleInfo name="TableStyleMedium2" showFirstColumn="0" showLastColumn="0" showRowStripes="1" showColumnStripes="0"/>
</table>
</file>

<file path=xl/tables/table44.xml><?xml version="1.0" encoding="utf-8"?>
<table xmlns="http://schemas.openxmlformats.org/spreadsheetml/2006/main" id="59" name="Tabla28204660" displayName="Tabla28204660" ref="A60:O81" tableType="xml" totalsRowShown="0" headerRowDxfId="379" tableBorderDxfId="378">
  <tableColumns count="15">
    <tableColumn id="1" uniqueName="ns4:CR_No" name="No." dataDxfId="377">
      <xmlColumnPr mapId="42" xpath="/ns4:ManifestacionInteres_UT3/ns4:Capacidad_Residual/ns4:CR_No" xmlDataType="string"/>
    </tableColumn>
    <tableColumn id="2" uniqueName="ns4:CR_Entidad_Contratante" name="Entidad contratante" dataDxfId="376">
      <xmlColumnPr mapId="42" xpath="/ns4:ManifestacionInteres_UT3/ns4:Capacidad_Residual/ns4:CR_Entidad_Contratante" xmlDataType="string"/>
    </tableColumn>
    <tableColumn id="3" uniqueName="ns4:CR_Sector" name="Sector" dataDxfId="375">
      <xmlColumnPr mapId="42" xpath="/ns4:ManifestacionInteres_UT3/ns4:Capacidad_Residual/ns4:CR_Sector" xmlDataType="string"/>
    </tableColumn>
    <tableColumn id="4" uniqueName="ns4:CR_Numero_de_contrato" name="Número de contrato" dataDxfId="374">
      <xmlColumnPr mapId="42" xpath="/ns4:ManifestacionInteres_UT3/ns4:Capacidad_Residual/ns4:CR_Numero_de_contrato" xmlDataType="string"/>
    </tableColumn>
    <tableColumn id="5" uniqueName="ns4:CR_Fecha_Inicio" name="Fecha  Inicio (dd/mm/aaaa)" dataDxfId="373">
      <xmlColumnPr mapId="42" xpath="/ns4:ManifestacionInteres_UT3/ns4:Capacidad_Residual/ns4:CR_Fecha_Inicio" xmlDataType="string"/>
    </tableColumn>
    <tableColumn id="6" uniqueName="ns4:CR_Fecha_Terminacion" name="Fecha  terminación (dd/mm/aaaa)" dataDxfId="372">
      <xmlColumnPr mapId="42" xpath="/ns4:ManifestacionInteres_UT3/ns4:Capacidad_Residual/ns4:CR_Fecha_Terminacion" xmlDataType="string"/>
    </tableColumn>
    <tableColumn id="7" uniqueName="ns4:CR_Experiencia" name="Experiencia (meses)" dataDxfId="371">
      <xmlColumnPr mapId="42" xpath="/ns4:ManifestacionInteres_UT3/ns4:Capacidad_Residual/ns4:CR_Experiencia" xmlDataType="string"/>
    </tableColumn>
    <tableColumn id="8" uniqueName="ns4:CR_Objeto_contrato" name="Objeto del contrato" dataDxfId="370">
      <xmlColumnPr mapId="42" xpath="/ns4:ManifestacionInteres_UT3/ns4:Capacidad_Residual/ns4:CR_Objeto_contrato" xmlDataType="string"/>
    </tableColumn>
    <tableColumn id="9" uniqueName="ns4:CR_Departamento_ejecu" name="Departamento" dataDxfId="369">
      <xmlColumnPr mapId="42" xpath="/ns4:ManifestacionInteres_UT3/ns4:Capacidad_Residual/ns4:CR_Departamento_ejecu" xmlDataType="string"/>
    </tableColumn>
    <tableColumn id="10" uniqueName="ns4:Municipio_ejecu" name="Municipio" dataDxfId="368">
      <xmlColumnPr mapId="42" xpath="/ns4:ManifestacionInteres_UT3/ns4:Capacidad_Residual/ns4:Municipio_ejecu" xmlDataType="string"/>
    </tableColumn>
    <tableColumn id="11" uniqueName="ns4:CR_Valor_contrato" name="Valor del contrato" dataDxfId="367" dataCellStyle="Moneda [0]">
      <xmlColumnPr mapId="42" xpath="/ns4:ManifestacionInteres_UT3/ns4:Capacidad_Residual/ns4:CR_Valor_contrato" xmlDataType="string"/>
    </tableColumn>
    <tableColumn id="12" uniqueName="ns4:CR_Valor_SMMLV" name="Valor en SMMLV" dataDxfId="366">
      <xmlColumnPr mapId="42" xpath="/ns4:ManifestacionInteres_UT3/ns4:Capacidad_Residual/ns4:CR_Valor_SMMLV" xmlDataType="string"/>
    </tableColumn>
    <tableColumn id="13" uniqueName="ns4:CR_Union_temp_con" name="Unión Temporal / Consorcio" dataDxfId="365">
      <xmlColumnPr mapId="42" xpath="/ns4:ManifestacionInteres_UT3/ns4:Capacidad_Residual/ns4:CR_Union_temp_con" xmlDataType="string"/>
    </tableColumn>
    <tableColumn id="14" uniqueName="ns4:CR_por_part" name="% participación" dataDxfId="364" dataCellStyle="Porcentaje">
      <xmlColumnPr mapId="42" xpath="/ns4:ManifestacionInteres_UT3/ns4:Capacidad_Residual/ns4:CR_por_part" xmlDataType="string"/>
    </tableColumn>
    <tableColumn id="15" uniqueName="ns4:CR_estado" name="Estado" dataDxfId="363">
      <xmlColumnPr mapId="42"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60" name="Tabla29214761" displayName="Tabla29214761" ref="C15:C16" insertRow="1" totalsRowShown="0" headerRowDxfId="362" dataDxfId="361" tableBorderDxfId="360">
  <tableColumns count="1">
    <tableColumn id="1" name="INV-003-2020-ICBF-ANT-HCB" dataDxfId="359"/>
  </tableColumns>
  <tableStyleInfo showFirstColumn="0" showLastColumn="0" showRowStripes="1" showColumnStripes="0"/>
</table>
</file>

<file path=xl/tables/table46.xml><?xml version="1.0" encoding="utf-8"?>
<table xmlns="http://schemas.openxmlformats.org/spreadsheetml/2006/main" id="61" name="Tabla31224862" displayName="Tabla31224862" ref="B19:B20" totalsRowShown="0" headerRowDxfId="358" dataDxfId="357">
  <tableColumns count="1">
    <tableColumn id="1" name="NIT:" dataDxfId="356"/>
  </tableColumns>
  <tableStyleInfo showFirstColumn="0" showLastColumn="0" showRowStripes="1" showColumnStripes="0"/>
</table>
</file>

<file path=xl/tables/table47.xml><?xml version="1.0" encoding="utf-8"?>
<table xmlns="http://schemas.openxmlformats.org/spreadsheetml/2006/main" id="62" name="Tabla32234963" displayName="Tabla32234963" ref="I19:N20" tableType="xml" totalsRowShown="0" headerRowDxfId="355" headerRowBorderDxfId="354" tableBorderDxfId="353" totalsRowBorderDxfId="352">
  <tableColumns count="6">
    <tableColumn id="1" uniqueName="ns4:DCI_Departamento" name="Departamento" dataDxfId="351">
      <xmlColumnPr mapId="42" xpath="/ns4:ManifestacionInteres_UT3/ns4:DatosContratoInvitacion/ns4:DCI_Departamento" xmlDataType="string"/>
    </tableColumn>
    <tableColumn id="2" uniqueName="ns4:DCI_Ciudad" name="Municipio" dataDxfId="350">
      <xmlColumnPr mapId="42" xpath="/ns4:ManifestacionInteres_UT3/ns4:DatosContratoInvitacion/ns4:DCI_Ciudad" xmlDataType="string"/>
    </tableColumn>
    <tableColumn id="3" uniqueName="ns4:DCI_Valor_Invitacion" name="Valor invitación" dataDxfId="349" dataCellStyle="Moneda [0]">
      <xmlColumnPr mapId="42" xpath="/ns4:ManifestacionInteres_UT3/ns4:DatosContratoInvitacion/ns4:DCI_Valor_Invitacion" xmlDataType="string"/>
    </tableColumn>
    <tableColumn id="4" uniqueName="ns4:DCI_Fecha_Inicio" name="Fecha inicio" dataDxfId="348">
      <xmlColumnPr mapId="42" xpath="/ns4:ManifestacionInteres_UT3/ns4:DatosContratoInvitacion/ns4:DCI_Fecha_Inicio" xmlDataType="string"/>
    </tableColumn>
    <tableColumn id="5" uniqueName="ns4:DCI_Fecha_Final" name="Fecha final" dataDxfId="347">
      <xmlColumnPr mapId="42" xpath="/ns4:ManifestacionInteres_UT3/ns4:DatosContratoInvitacion/ns4:DCI_Fecha_Final" xmlDataType="string"/>
    </tableColumn>
    <tableColumn id="6" uniqueName="ns4:DCI_Tiempo_Ejecucion" name="Tiempo ejecución (meses)" dataDxfId="346">
      <calculatedColumnFormula>+(M20-L20)/30</calculatedColumnFormula>
      <xmlColumnPr mapId="42"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63" name="Tabla33245064" displayName="Tabla33245064" ref="Q14:T15" tableType="xml" totalsRowShown="0" headerRowDxfId="345" dataDxfId="344">
  <autoFilter ref="Q14:T15"/>
  <tableColumns count="4">
    <tableColumn id="1" uniqueName="ns4:DP_Asunto_ManifestacionInteres_No" name="Asunto" dataDxfId="343">
      <calculatedColumnFormula>C15</calculatedColumnFormula>
      <xmlColumnPr mapId="42" xpath="/ns4:ManifestacionInteres_UT3/ns4:DatosProceoso/ns4:DP_Asunto_ManifestacionInteres_No" xmlDataType="string"/>
    </tableColumn>
    <tableColumn id="2" uniqueName="ns4:DP_Regional_ICBF" name="regional" dataDxfId="342">
      <calculatedColumnFormula>H15</calculatedColumnFormula>
      <xmlColumnPr mapId="42" xpath="/ns4:ManifestacionInteres_UT3/ns4:DatosProceoso/ns4:DP_Regional_ICBF" xmlDataType="string"/>
    </tableColumn>
    <tableColumn id="3" uniqueName="ns4:DP_Tipo_de_Oferente" name="tipo ofernte" dataDxfId="341">
      <calculatedColumnFormula>J15</calculatedColumnFormula>
      <xmlColumnPr mapId="42" xpath="/ns4:ManifestacionInteres_UT3/ns4:DatosProceoso/ns4:DP_Tipo_de_Oferente" xmlDataType="string"/>
    </tableColumn>
    <tableColumn id="4" uniqueName="ns4:DP_PorcentajeParticipacion" name="porcentaje" dataDxfId="340">
      <calculatedColumnFormula>N15</calculatedColumnFormula>
      <xmlColumnPr mapId="42"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64" name="Tabla35255165" displayName="Tabla35255165" ref="Q18:R19" tableType="xml" totalsRowShown="0" headerRowDxfId="339">
  <autoFilter ref="Q18:R19"/>
  <tableColumns count="2">
    <tableColumn id="1" uniqueName="ns4:DO_NIT" name="nit" dataDxfId="338">
      <calculatedColumnFormula array="1">Tabla31224862[NIT:]</calculatedColumnFormula>
      <xmlColumnPr mapId="42" xpath="/ns4:ManifestacionInteres_UT3/ns4:DatosOferente/ns4:DO_NIT" xmlDataType="string"/>
    </tableColumn>
    <tableColumn id="2" uniqueName="ns4:DO_Razon_Social" name="razon social" dataDxfId="337">
      <calculatedColumnFormula>B23</calculatedColumnFormula>
      <xmlColumnPr mapId="42" xpath="/ns4:ManifestacionInteres_UT3/ns4:DatosOferente/ns4:DO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20" tableType="xml" totalsRowShown="0" headerRowDxfId="652" headerRowBorderDxfId="651" tableBorderDxfId="650" totalsRowBorderDxfId="649">
  <tableColumns count="6">
    <tableColumn id="1" uniqueName="ns1:DCI_Departamento" name="Departamento" dataDxfId="648">
      <xmlColumnPr mapId="39" xpath="/ns1:ManifestacionInteres/ns1:DatosContratoInvitacion/ns1:DCI_Departamento" xmlDataType="string"/>
    </tableColumn>
    <tableColumn id="2" uniqueName="ns1:DCI_Ciudad" name="Municipio" dataDxfId="647">
      <xmlColumnPr mapId="39" xpath="/ns1:ManifestacionInteres/ns1:DatosContratoInvitacion/ns1:DCI_Ciudad" xmlDataType="string"/>
    </tableColumn>
    <tableColumn id="3" uniqueName="ns1:DCI_Valor_Invitacion" name="Valor invitación" dataDxfId="646" dataCellStyle="Moneda [0]">
      <xmlColumnPr mapId="39" xpath="/ns1:ManifestacionInteres/ns1:DatosContratoInvitacion/ns1:DCI_Valor_Invitacion" xmlDataType="string"/>
    </tableColumn>
    <tableColumn id="4" uniqueName="ns1:DCI_Fecha_Inicio" name="Fecha inicio" dataDxfId="645">
      <xmlColumnPr mapId="39" xpath="/ns1:ManifestacionInteres/ns1:DatosContratoInvitacion/ns1:DCI_Fecha_Inicio" xmlDataType="string"/>
    </tableColumn>
    <tableColumn id="5" uniqueName="ns1:DCI_Fecha_Final" name="Fecha final" dataDxfId="644">
      <xmlColumnPr mapId="39" xpath="/ns1:ManifestacionInteres/ns1:DatosContratoInvitacion/ns1:DCI_Fecha_Final" xmlDataType="string"/>
    </tableColumn>
    <tableColumn id="6" uniqueName="ns1:DCI_Tiempo_Ejecucion" name="Tiempo ejecución (meses)" dataDxfId="643">
      <calculatedColumnFormula>+(M20-L20)/30</calculatedColumnFormula>
      <xmlColumnPr mapId="3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65" name="Tabla36265266" displayName="Tabla36265266" ref="Q85:S86" tableType="xml" totalsRowShown="0" headerRowDxfId="336" dataDxfId="335">
  <tableColumns count="3">
    <tableColumn id="1" uniqueName="ns1:TalentoHumano_cumple" name=" " dataDxfId="334"/>
    <tableColumn id="2" uniqueName="ns1:Infraestructura_Cumple" name=" 2" dataDxfId="333"/>
    <tableColumn id="3" uniqueName="ns4:D_Certificado" name="discapacidad" dataDxfId="332">
      <calculatedColumnFormula>N86</calculatedColumnFormula>
      <xmlColumnPr mapId="42"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66" name="Tabla37275367" displayName="Tabla37275367" ref="Q97:V98" tableType="xml" totalsRowShown="0" headerRowDxfId="331" dataDxfId="330">
  <autoFilter ref="Q97:V98"/>
  <tableColumns count="6">
    <tableColumn id="1" uniqueName="ns4:CON_dotacion" name="dotacion" dataDxfId="329">
      <calculatedColumnFormula>G100</calculatedColumnFormula>
      <xmlColumnPr mapId="42" xpath="/ns4:ManifestacionInteres_UT3/ns4:Contrapartida/ns4:CON_dotacion" xmlDataType="string"/>
    </tableColumn>
    <tableColumn id="2" uniqueName="ns4:CON_talento_humano" name="talento humano" dataDxfId="328">
      <calculatedColumnFormula>G101</calculatedColumnFormula>
      <xmlColumnPr mapId="42" xpath="/ns4:ManifestacionInteres_UT3/ns4:Contrapartida/ns4:CON_talento_humano" xmlDataType="string"/>
    </tableColumn>
    <tableColumn id="3" uniqueName="ns4:CON_equipos_medicion" name="equipos" dataDxfId="327">
      <calculatedColumnFormula>G102</calculatedColumnFormula>
      <xmlColumnPr mapId="42" xpath="/ns4:ManifestacionInteres_UT3/ns4:Contrapartida/ns4:CON_equipos_medicion" xmlDataType="string"/>
    </tableColumn>
    <tableColumn id="4" uniqueName="ns4:CON_bienes_y_servicios" name="bienes" dataDxfId="326">
      <calculatedColumnFormula>G103</calculatedColumnFormula>
      <xmlColumnPr mapId="42" xpath="/ns4:ManifestacionInteres_UT3/ns4:Contrapartida/ns4:CON_bienes_y_servicios" xmlDataType="string"/>
    </tableColumn>
    <tableColumn id="5" uniqueName="ns4:CON_total_contrapartida" name="total" dataDxfId="325">
      <calculatedColumnFormula>C106</calculatedColumnFormula>
      <xmlColumnPr mapId="42" xpath="/ns4:ManifestacionInteres_UT3/ns4:Contrapartida/ns4:CON_total_contrapartida" xmlDataType="string"/>
    </tableColumn>
    <tableColumn id="6" uniqueName="ns4:CON_Es_igual_a" name="igual" dataDxfId="324">
      <calculatedColumnFormula>E106</calculatedColumnFormula>
      <xmlColumnPr mapId="42" xpath="/ns4:ManifestacionInteres_UT3/ns4:Contrapartida/ns4:CON_Es_igual_a" xmlDataType="string"/>
    </tableColumn>
  </tableColumns>
  <tableStyleInfo name="TableStyleMedium2" showFirstColumn="0" showLastColumn="0" showRowStripes="1" showColumnStripes="0"/>
</table>
</file>

<file path=xl/tables/table52.xml><?xml version="1.0" encoding="utf-8"?>
<table xmlns="http://schemas.openxmlformats.org/spreadsheetml/2006/main" id="67" name="Tabla38315468" displayName="Tabla38315468" ref="Q100:W101" tableType="xml" totalsRowShown="0" headerRowDxfId="323" dataDxfId="322">
  <autoFilter ref="Q100:W101"/>
  <tableColumns count="7">
    <tableColumn id="1" uniqueName="ns4:VTA_Control_social" name="control" dataDxfId="321">
      <calculatedColumnFormula>N100</calculatedColumnFormula>
      <xmlColumnPr mapId="42" xpath="/ns4:ManifestacionInteres_UT3/ns4:ValoresTecnicosAgregaos/ns4:VTA_Control_social" xmlDataType="string"/>
    </tableColumn>
    <tableColumn id="2" uniqueName="ns4:VTA_Logisitica" name="logistica" dataDxfId="320">
      <calculatedColumnFormula>N101</calculatedColumnFormula>
      <xmlColumnPr mapId="42" xpath="/ns4:ManifestacionInteres_UT3/ns4:ValoresTecnicosAgregaos/ns4:VTA_Logisitica" xmlDataType="string"/>
    </tableColumn>
    <tableColumn id="3" uniqueName="ns4:VTA_kit_control_social" name="kit" dataDxfId="319">
      <calculatedColumnFormula>N102</calculatedColumnFormula>
      <xmlColumnPr mapId="42" xpath="/ns4:ManifestacionInteres_UT3/ns4:ValoresTecnicosAgregaos/ns4:VTA_kit_control_social" xmlDataType="string"/>
    </tableColumn>
    <tableColumn id="4" uniqueName="ns4:VTA_plan_comunicacion" name="plan" dataDxfId="318">
      <calculatedColumnFormula>N103</calculatedColumnFormula>
      <xmlColumnPr mapId="42" xpath="/ns4:ManifestacionInteres_UT3/ns4:ValoresTecnicosAgregaos/ns4:VTA_plan_comunicacion" xmlDataType="string"/>
    </tableColumn>
    <tableColumn id="5" uniqueName="ns4:VTA_Valor_agregado" name="valor agregado" dataDxfId="317">
      <calculatedColumnFormula>N104</calculatedColumnFormula>
      <xmlColumnPr mapId="42" xpath="/ns4:ManifestacionInteres_UT3/ns4:ValoresTecnicosAgregaos/ns4:VTA_Valor_agregado" xmlDataType="string"/>
    </tableColumn>
    <tableColumn id="6" uniqueName="ns4:VTA_total_vta" name="total" dataDxfId="316">
      <calculatedColumnFormula>J106</calculatedColumnFormula>
      <xmlColumnPr mapId="42" xpath="/ns4:ManifestacionInteres_UT3/ns4:ValoresTecnicosAgregaos/ns4:VTA_total_vta" xmlDataType="string"/>
    </tableColumn>
    <tableColumn id="7" uniqueName="ns4:VTA_Es_igual_a" name="igual" dataDxfId="315">
      <calculatedColumnFormula>M106</calculatedColumnFormula>
      <xmlColumnPr mapId="42" xpath="/ns4:ManifestacionInteres_UT3/ns4:ValoresTecnicosAgregaos/ns4:VTA_Es_igual_a" xmlDataType="string"/>
    </tableColumn>
  </tableColumns>
  <tableStyleInfo name="TableStyleMedium2" showFirstColumn="0" showLastColumn="0" showRowStripes="1" showColumnStripes="0"/>
</table>
</file>

<file path=xl/tables/table53.xml><?xml version="1.0" encoding="utf-8"?>
<table xmlns="http://schemas.openxmlformats.org/spreadsheetml/2006/main" id="68" name="Tabla39355569" displayName="Tabla39355569" ref="Q112:T113" tableType="xml" totalsRowShown="0" headerRowDxfId="314">
  <autoFilter ref="Q112:T113"/>
  <tableColumns count="4">
    <tableColumn id="1" uniqueName="ns4:TRA_Fecha_Pesronaria_juridica" name="fecha" dataDxfId="313">
      <calculatedColumnFormula>C114</calculatedColumnFormula>
      <xmlColumnPr mapId="42" xpath="/ns4:ManifestacionInteres_UT3/ns4:Trayectoria/ns4:TRA_Fecha_Pesronaria_juridica" xmlDataType="string"/>
    </tableColumn>
    <tableColumn id="2" uniqueName="ns4:TRA_resolucion" name="resolucion" dataDxfId="312">
      <calculatedColumnFormula>E114</calculatedColumnFormula>
      <xmlColumnPr mapId="42" xpath="/ns4:ManifestacionInteres_UT3/ns4:Trayectoria/ns4:TRA_resolucion" xmlDataType="string"/>
    </tableColumn>
    <tableColumn id="3" uniqueName="ns4:TRA_Representante_legal" name="representate" dataDxfId="311">
      <calculatedColumnFormula>H114</calculatedColumnFormula>
      <xmlColumnPr mapId="42" xpath="/ns4:ManifestacionInteres_UT3/ns4:Trayectoria/ns4:TRA_Representante_legal" xmlDataType="string"/>
    </tableColumn>
    <tableColumn id="4" uniqueName="ns4:TRA_Fecha_inicio_contrato_antiguo_SNBF" name="fecha2" dataDxfId="310">
      <calculatedColumnFormula>K114</calculatedColumnFormula>
      <xmlColumnPr mapId="42" xpath="/ns4:ManifestacionInteres_UT3/ns4:Trayectoria/ns4:TRA_Fecha_inicio_contrato_antiguo_SNBF" xmlDataType="string"/>
    </tableColumn>
  </tableColumns>
  <tableStyleInfo name="TableStyleMedium2" showFirstColumn="0" showLastColumn="0" showRowStripes="1" showColumnStripes="0"/>
</table>
</file>

<file path=xl/tables/table54.xml><?xml version="1.0" encoding="utf-8"?>
<table xmlns="http://schemas.openxmlformats.org/spreadsheetml/2006/main" id="69" name="Tabla40425670" displayName="Tabla40425670" ref="Q130:U131" tableType="xml" totalsRowShown="0" headerRowDxfId="309" dataDxfId="308">
  <autoFilter ref="Q130:U131"/>
  <tableColumns count="5">
    <tableColumn id="1" uniqueName="ns4:ACP_Representante_legal" name="Nombre  Representante legal " dataDxfId="307">
      <calculatedColumnFormula>C133</calculatedColumnFormula>
      <xmlColumnPr mapId="42" xpath="/ns4:ManifestacionInteres_UT3/ns4:Aceptacion/ns4:ACP_Representante_legal" xmlDataType="string"/>
    </tableColumn>
    <tableColumn id="2" uniqueName="ns4:ACP_direccion_comercial" name="drirecioncomercial" dataDxfId="306">
      <calculatedColumnFormula>H132</calculatedColumnFormula>
      <xmlColumnPr mapId="42" xpath="/ns4:ManifestacionInteres_UT3/ns4:Aceptacion/ns4:ACP_direccion_comercial" xmlDataType="string"/>
    </tableColumn>
    <tableColumn id="3" uniqueName="ns4:ACP_telefono" name="telefono" dataDxfId="305">
      <calculatedColumnFormula>H133</calculatedColumnFormula>
      <xmlColumnPr mapId="42" xpath="/ns4:ManifestacionInteres_UT3/ns4:Aceptacion/ns4:ACP_telefono" xmlDataType="string"/>
    </tableColumn>
    <tableColumn id="4" uniqueName="ns4:ACP_domicilio_legal" name="domicilio" dataDxfId="304">
      <calculatedColumnFormula>K132</calculatedColumnFormula>
      <xmlColumnPr mapId="42" xpath="/ns4:ManifestacionInteres_UT3/ns4:Aceptacion/ns4:ACP_domicilio_legal" xmlDataType="string"/>
    </tableColumn>
    <tableColumn id="5" uniqueName="ns4:ACP_correo_electronico" name="correo" dataDxfId="303">
      <calculatedColumnFormula>K133</calculatedColumnFormula>
      <xmlColumnPr mapId="42" xpath="/ns4:ManifestacionInteres_UT3/ns4:Aceptacion/ns4:ACP_correo_electronico" xmlDataType="string"/>
    </tableColumn>
  </tableColumns>
  <tableStyleInfo name="TableStyleMedium2" showFirstColumn="0" showLastColumn="0" showRowStripes="1" showColumnStripes="0"/>
</table>
</file>

<file path=xl/tables/table55.xml><?xml version="1.0" encoding="utf-8"?>
<table xmlns="http://schemas.openxmlformats.org/spreadsheetml/2006/main" id="71" name="Tabla3445872" displayName="Tabla3445872" ref="U87:U88" tableType="xml" totalsRowShown="0" headerRowDxfId="302" dataDxfId="301">
  <autoFilter ref="U87:U88"/>
  <tableColumns count="1">
    <tableColumn id="1" uniqueName="ns4:TalentoHumano_cumple" name="talento humano" dataDxfId="300">
      <calculatedColumnFormula>D88</calculatedColumnFormula>
      <xmlColumnPr mapId="42" xpath="/ns4:ManifestacionInteres_UT3/ns4:TalentoHumano/ns4:TalentoHumano_cumple" xmlDataType="string"/>
    </tableColumn>
  </tableColumns>
  <tableStyleInfo name="TableStyleMedium2" showFirstColumn="0" showLastColumn="0" showRowStripes="1" showColumnStripes="0"/>
</table>
</file>

<file path=xl/tables/table56.xml><?xml version="1.0" encoding="utf-8"?>
<table xmlns="http://schemas.openxmlformats.org/spreadsheetml/2006/main" id="117" name="Tabla114116118" displayName="Tabla114116118" ref="Q88:Q89" tableType="xml" totalsRowShown="0" headerRowDxfId="299" dataDxfId="298">
  <autoFilter ref="Q88:Q89"/>
  <tableColumns count="1">
    <tableColumn id="1" uniqueName="ns4:Infraestructura_Cumple" name="INFRAESTRUCTURA" dataDxfId="297">
      <calculatedColumnFormula>G88</calculatedColumnFormula>
      <xmlColumnPr mapId="42" xpath="/ns4:ManifestacionInteres_UT3/ns4:Infraestructura/ns4:Infraestructura_Cumple" xmlDataType="string"/>
    </tableColumn>
  </tableColumns>
  <tableStyleInfo name="TableStyleMedium2" showFirstColumn="0" showLastColumn="0" showRowStripes="1" showColumnStripes="0"/>
</table>
</file>

<file path=xl/tables/table57.xml><?xml version="1.0" encoding="utf-8"?>
<table xmlns="http://schemas.openxmlformats.org/spreadsheetml/2006/main" id="72" name="Tabla2719455973" displayName="Tabla2719455973" ref="A33:N54" tableType="xml" totalsRowShown="0" headerRowDxfId="296" tableBorderDxfId="295">
  <tableColumns count="14">
    <tableColumn id="1" uniqueName="ns5:ET_No" name="No." dataDxfId="294">
      <xmlColumnPr mapId="43" xpath="/ns5:ManifestacionInteres_UT4/ns5:ExperienciaTerritorial/ns5:ET_No" xmlDataType="string"/>
    </tableColumn>
    <tableColumn id="2" uniqueName="ns5:ET_Entidad_Contratante" name="Entidad contratante" dataDxfId="293">
      <xmlColumnPr mapId="43" xpath="/ns5:ManifestacionInteres_UT4/ns5:ExperienciaTerritorial/ns5:ET_Entidad_Contratante" xmlDataType="string"/>
    </tableColumn>
    <tableColumn id="3" uniqueName="ns5:ET_Sector" name="Sector" dataDxfId="292">
      <xmlColumnPr mapId="43" xpath="/ns5:ManifestacionInteres_UT4/ns5:ExperienciaTerritorial/ns5:ET_Sector" xmlDataType="string"/>
    </tableColumn>
    <tableColumn id="4" uniqueName="ns5:ET_Numero_de_contrato" name="Número de contrato" dataDxfId="291">
      <xmlColumnPr mapId="43" xpath="/ns5:ManifestacionInteres_UT4/ns5:ExperienciaTerritorial/ns5:ET_Numero_de_contrato" xmlDataType="string"/>
    </tableColumn>
    <tableColumn id="5" uniqueName="ns5:ET_Fecha_Inicial" name="Fecha  Inicio (dd/mm/aaaa)" dataDxfId="290">
      <xmlColumnPr mapId="43" xpath="/ns5:ManifestacionInteres_UT4/ns5:ExperienciaTerritorial/ns5:ET_Fecha_Inicial" xmlDataType="string"/>
    </tableColumn>
    <tableColumn id="6" uniqueName="ns5:ET_Fecha_Terminacion" name="Fecha  terminación (dd/mm/aaaa)" dataDxfId="289">
      <xmlColumnPr mapId="43" xpath="/ns5:ManifestacionInteres_UT4/ns5:ExperienciaTerritorial/ns5:ET_Fecha_Terminacion" xmlDataType="string"/>
    </tableColumn>
    <tableColumn id="7" uniqueName="ns5:ET_Experiencia" name="Experiencia (meses)" dataDxfId="288">
      <xmlColumnPr mapId="43" xpath="/ns5:ManifestacionInteres_UT4/ns5:ExperienciaTerritorial/ns5:ET_Experiencia" xmlDataType="string"/>
    </tableColumn>
    <tableColumn id="8" uniqueName="ns5:ET_Objeto_contrato" name="Objeto del contrato" dataDxfId="287">
      <xmlColumnPr mapId="43" xpath="/ns5:ManifestacionInteres_UT4/ns5:ExperienciaTerritorial/ns5:ET_Objeto_contrato" xmlDataType="string"/>
    </tableColumn>
    <tableColumn id="9" uniqueName="ns5:ET_Departamento_ejecu" name="Departamento" dataDxfId="286">
      <xmlColumnPr mapId="43" xpath="/ns5:ManifestacionInteres_UT4/ns5:ExperienciaTerritorial/ns5:ET_Departamento_ejecu" xmlDataType="string"/>
    </tableColumn>
    <tableColumn id="10" uniqueName="ns5:ET_Municipio_ejecu" name="Municipio" dataDxfId="285">
      <xmlColumnPr mapId="43" xpath="/ns5:ManifestacionInteres_UT4/ns5:ExperienciaTerritorial/ns5:ET_Municipio_ejecu" xmlDataType="string"/>
    </tableColumn>
    <tableColumn id="11" uniqueName="ns5:ET_Valor_contrato" name="Valor del contrato" dataDxfId="284" dataCellStyle="Moneda [0]">
      <xmlColumnPr mapId="43" xpath="/ns5:ManifestacionInteres_UT4/ns5:ExperienciaTerritorial/ns5:ET_Valor_contrato" xmlDataType="string"/>
    </tableColumn>
    <tableColumn id="12" uniqueName="ns5:ET_union_temporal" name="Unión Temporal / Consorcio" dataDxfId="283">
      <xmlColumnPr mapId="43" xpath="/ns5:ManifestacionInteres_UT4/ns5:ExperienciaTerritorial/ns5:ET_union_temporal" xmlDataType="string"/>
    </tableColumn>
    <tableColumn id="13" uniqueName="ns5:ET_Porcentaje_Participacion" name="% participación" dataDxfId="282" dataCellStyle="Porcentaje">
      <xmlColumnPr mapId="43" xpath="/ns5:ManifestacionInteres_UT4/ns5:ExperienciaTerritorial/ns5:ET_Porcentaje_Participacion" xmlDataType="string"/>
    </tableColumn>
    <tableColumn id="14" uniqueName="ns5:ET_Estado" name="Estado" dataDxfId="281">
      <xmlColumnPr mapId="43" xpath="/ns5:ManifestacionInteres_UT4/ns5:ExperienciaTerritorial/ns5:ET_Estado" xmlDataType="string"/>
    </tableColumn>
  </tableColumns>
  <tableStyleInfo name="TableStyleMedium2" showFirstColumn="0" showLastColumn="0" showRowStripes="1" showColumnStripes="0"/>
</table>
</file>

<file path=xl/tables/table58.xml><?xml version="1.0" encoding="utf-8"?>
<table xmlns="http://schemas.openxmlformats.org/spreadsheetml/2006/main" id="73" name="Tabla2820466074" displayName="Tabla2820466074" ref="A60:O81" tableType="xml" totalsRowShown="0" headerRowDxfId="280" tableBorderDxfId="279">
  <tableColumns count="15">
    <tableColumn id="1" uniqueName="ns5:CR_No" name="No." dataDxfId="278">
      <xmlColumnPr mapId="43" xpath="/ns5:ManifestacionInteres_UT4/ns5:Capacidad_Residual/ns5:CR_No" xmlDataType="string"/>
    </tableColumn>
    <tableColumn id="2" uniqueName="ns5:CR_Entidad_Contratante" name="Entidad contratante" dataDxfId="277">
      <xmlColumnPr mapId="43" xpath="/ns5:ManifestacionInteres_UT4/ns5:Capacidad_Residual/ns5:CR_Entidad_Contratante" xmlDataType="string"/>
    </tableColumn>
    <tableColumn id="3" uniqueName="ns5:CR_Sector" name="Sector" dataDxfId="276">
      <xmlColumnPr mapId="43" xpath="/ns5:ManifestacionInteres_UT4/ns5:Capacidad_Residual/ns5:CR_Sector" xmlDataType="string"/>
    </tableColumn>
    <tableColumn id="4" uniqueName="ns5:CR_Numero_de_contrato" name="Número de contrato" dataDxfId="275">
      <xmlColumnPr mapId="43" xpath="/ns5:ManifestacionInteres_UT4/ns5:Capacidad_Residual/ns5:CR_Numero_de_contrato" xmlDataType="string"/>
    </tableColumn>
    <tableColumn id="5" uniqueName="ns5:CR_Fecha_Inicio" name="Fecha  Inicio (dd/mm/aaaa)" dataDxfId="274">
      <xmlColumnPr mapId="43" xpath="/ns5:ManifestacionInteres_UT4/ns5:Capacidad_Residual/ns5:CR_Fecha_Inicio" xmlDataType="string"/>
    </tableColumn>
    <tableColumn id="6" uniqueName="ns5:CR_Fecha_Terminacion" name="Fecha  terminación (dd/mm/aaaa)" dataDxfId="273">
      <xmlColumnPr mapId="43" xpath="/ns5:ManifestacionInteres_UT4/ns5:Capacidad_Residual/ns5:CR_Fecha_Terminacion" xmlDataType="string"/>
    </tableColumn>
    <tableColumn id="7" uniqueName="ns5:CR_Experiencia" name="Experiencia (meses)" dataDxfId="272">
      <xmlColumnPr mapId="43" xpath="/ns5:ManifestacionInteres_UT4/ns5:Capacidad_Residual/ns5:CR_Experiencia" xmlDataType="string"/>
    </tableColumn>
    <tableColumn id="8" uniqueName="ns5:CR_Objeto_contrato" name="Objeto del contrato" dataDxfId="271">
      <xmlColumnPr mapId="43" xpath="/ns5:ManifestacionInteres_UT4/ns5:Capacidad_Residual/ns5:CR_Objeto_contrato" xmlDataType="string"/>
    </tableColumn>
    <tableColumn id="9" uniqueName="ns5:CR_Departamento_ejecu" name="Departamento" dataDxfId="270">
      <xmlColumnPr mapId="43" xpath="/ns5:ManifestacionInteres_UT4/ns5:Capacidad_Residual/ns5:CR_Departamento_ejecu" xmlDataType="string"/>
    </tableColumn>
    <tableColumn id="10" uniqueName="ns5:Municipio_ejecu" name="Municipio" dataDxfId="269">
      <xmlColumnPr mapId="43" xpath="/ns5:ManifestacionInteres_UT4/ns5:Capacidad_Residual/ns5:Municipio_ejecu" xmlDataType="string"/>
    </tableColumn>
    <tableColumn id="11" uniqueName="ns5:CR_Valor_contrato" name="Valor del contrato" dataDxfId="268" dataCellStyle="Moneda [0]">
      <xmlColumnPr mapId="43" xpath="/ns5:ManifestacionInteres_UT4/ns5:Capacidad_Residual/ns5:CR_Valor_contrato" xmlDataType="string"/>
    </tableColumn>
    <tableColumn id="12" uniqueName="ns5:CR_Valor_SMMLV" name="Valor en SMMLV" dataDxfId="267">
      <xmlColumnPr mapId="43" xpath="/ns5:ManifestacionInteres_UT4/ns5:Capacidad_Residual/ns5:CR_Valor_SMMLV" xmlDataType="string"/>
    </tableColumn>
    <tableColumn id="13" uniqueName="ns5:CR_Union_temp_con" name="Unión Temporal / Consorcio" dataDxfId="266">
      <xmlColumnPr mapId="43" xpath="/ns5:ManifestacionInteres_UT4/ns5:Capacidad_Residual/ns5:CR_Union_temp_con" xmlDataType="string"/>
    </tableColumn>
    <tableColumn id="14" uniqueName="ns5:CR_por_part" name="% participación" dataDxfId="265" dataCellStyle="Porcentaje">
      <xmlColumnPr mapId="43" xpath="/ns5:ManifestacionInteres_UT4/ns5:Capacidad_Residual/ns5:CR_por_part" xmlDataType="string"/>
    </tableColumn>
    <tableColumn id="15" uniqueName="ns5:CR_estado" name="Estado" dataDxfId="264">
      <xmlColumnPr mapId="43"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74" name="Tabla2921476175" displayName="Tabla2921476175" ref="C15:C16" insertRow="1" totalsRowShown="0" headerRowDxfId="263" dataDxfId="262" tableBorderDxfId="261">
  <tableColumns count="1">
    <tableColumn id="1" name="INV-003-2020-ICBF-ANT-HCB" dataDxfId="26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642" dataDxfId="641">
  <autoFilter ref="Q14:T15"/>
  <tableColumns count="4">
    <tableColumn id="1" uniqueName="ns1:DP_Asunto_ManifestacionInteres_No" name="Asunto" dataDxfId="640">
      <calculatedColumnFormula>C15</calculatedColumnFormula>
      <xmlColumnPr mapId="39" xpath="/ns1:ManifestacionInteres/ns1:DatosProceoso/ns1:DP_Asunto_ManifestacionInteres_No" xmlDataType="string"/>
    </tableColumn>
    <tableColumn id="2" uniqueName="ns1:DP_Regional_ICBF" name="regional" dataDxfId="639">
      <calculatedColumnFormula>H15</calculatedColumnFormula>
      <xmlColumnPr mapId="39" xpath="/ns1:ManifestacionInteres/ns1:DatosProceoso/ns1:DP_Regional_ICBF" xmlDataType="string"/>
    </tableColumn>
    <tableColumn id="3" uniqueName="ns1:DP_Tipo_de_Oferente" name="tipo ofernte" dataDxfId="638">
      <calculatedColumnFormula>J15</calculatedColumnFormula>
      <xmlColumnPr mapId="39" xpath="/ns1:ManifestacionInteres/ns1:DatosProceoso/ns1:DP_Tipo_de_Oferente" xmlDataType="string"/>
    </tableColumn>
    <tableColumn id="4" uniqueName="ns1:DP_PorcentajeParticipacion" name="porcentaje" dataDxfId="637">
      <calculatedColumnFormula>N15</calculatedColumnFormula>
      <xmlColumnPr mapId="3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75" name="Tabla3122486276" displayName="Tabla3122486276" ref="B19:B20" totalsRowShown="0" headerRowDxfId="259" dataDxfId="258">
  <tableColumns count="1">
    <tableColumn id="1" name="NIT:" dataDxfId="257"/>
  </tableColumns>
  <tableStyleInfo showFirstColumn="0" showLastColumn="0" showRowStripes="1" showColumnStripes="0"/>
</table>
</file>

<file path=xl/tables/table61.xml><?xml version="1.0" encoding="utf-8"?>
<table xmlns="http://schemas.openxmlformats.org/spreadsheetml/2006/main" id="76" name="Tabla3223496377" displayName="Tabla3223496377" ref="I19:N20" tableType="xml" totalsRowShown="0" headerRowDxfId="256" headerRowBorderDxfId="255" tableBorderDxfId="254" totalsRowBorderDxfId="253">
  <tableColumns count="6">
    <tableColumn id="1" uniqueName="ns5:DCI_Departamento" name="Departamento" dataDxfId="252">
      <xmlColumnPr mapId="43" xpath="/ns5:ManifestacionInteres_UT4/ns5:DatosContratoInvitacion/ns5:DCI_Departamento" xmlDataType="string"/>
    </tableColumn>
    <tableColumn id="2" uniqueName="ns5:DCI_Ciudad" name="Municipio" dataDxfId="251">
      <xmlColumnPr mapId="43" xpath="/ns5:ManifestacionInteres_UT4/ns5:DatosContratoInvitacion/ns5:DCI_Ciudad" xmlDataType="string"/>
    </tableColumn>
    <tableColumn id="3" uniqueName="ns5:DCI_Valor_Invitacion" name="Valor invitación" dataDxfId="250" dataCellStyle="Moneda [0]">
      <xmlColumnPr mapId="43" xpath="/ns5:ManifestacionInteres_UT4/ns5:DatosContratoInvitacion/ns5:DCI_Valor_Invitacion" xmlDataType="string"/>
    </tableColumn>
    <tableColumn id="4" uniqueName="ns5:DCI_Fecha_Inicio" name="Fecha inicio" dataDxfId="249">
      <xmlColumnPr mapId="43" xpath="/ns5:ManifestacionInteres_UT4/ns5:DatosContratoInvitacion/ns5:DCI_Fecha_Inicio" xmlDataType="string"/>
    </tableColumn>
    <tableColumn id="5" uniqueName="ns5:DCI_Fecha_Final" name="Fecha final" dataDxfId="248">
      <xmlColumnPr mapId="43" xpath="/ns5:ManifestacionInteres_UT4/ns5:DatosContratoInvitacion/ns5:DCI_Fecha_Final" xmlDataType="string"/>
    </tableColumn>
    <tableColumn id="6" uniqueName="ns5:DCI_Tiempo_Ejecucion" name="Tiempo ejecución (meses)" dataDxfId="247">
      <calculatedColumnFormula>+(M20-L20)/30</calculatedColumnFormula>
      <xmlColumnPr mapId="43"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77" name="Tabla3324506478" displayName="Tabla3324506478" ref="Q14:T15" tableType="xml" totalsRowShown="0" headerRowDxfId="246" dataDxfId="245">
  <autoFilter ref="Q14:T15"/>
  <tableColumns count="4">
    <tableColumn id="1" uniqueName="ns5:DP_Asunto_ManifestacionInteres_No" name="Asunto" dataDxfId="244">
      <calculatedColumnFormula>C15</calculatedColumnFormula>
      <xmlColumnPr mapId="43" xpath="/ns5:ManifestacionInteres_UT4/ns5:DatosProceoso/ns5:DP_Asunto_ManifestacionInteres_No" xmlDataType="string"/>
    </tableColumn>
    <tableColumn id="2" uniqueName="ns5:DP_Regional_ICBF" name="regional" dataDxfId="243">
      <calculatedColumnFormula>H15</calculatedColumnFormula>
      <xmlColumnPr mapId="43" xpath="/ns5:ManifestacionInteres_UT4/ns5:DatosProceoso/ns5:DP_Regional_ICBF" xmlDataType="string"/>
    </tableColumn>
    <tableColumn id="3" uniqueName="ns5:DP_Tipo_de_Oferente" name="tipo ofernte" dataDxfId="242">
      <calculatedColumnFormula>J15</calculatedColumnFormula>
      <xmlColumnPr mapId="43" xpath="/ns5:ManifestacionInteres_UT4/ns5:DatosProceoso/ns5:DP_Tipo_de_Oferente" xmlDataType="string"/>
    </tableColumn>
    <tableColumn id="4" uniqueName="ns5:DP_PorcentajeParticipacion" name="porcentaje" dataDxfId="241">
      <calculatedColumnFormula>N15</calculatedColumnFormula>
      <xmlColumnPr mapId="43"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78" name="Tabla3525516579" displayName="Tabla3525516579" ref="Q18:R19" tableType="xml" totalsRowShown="0" headerRowDxfId="240">
  <autoFilter ref="Q18:R19"/>
  <tableColumns count="2">
    <tableColumn id="1" uniqueName="ns5:DO_NIT" name="nit" dataDxfId="239">
      <calculatedColumnFormula array="1">Tabla3122486276[NIT:]</calculatedColumnFormula>
      <xmlColumnPr mapId="43" xpath="/ns5:ManifestacionInteres_UT4/ns5:DatosOferente/ns5:DO_NIT" xmlDataType="string"/>
    </tableColumn>
    <tableColumn id="2" uniqueName="ns5:DO_Razon_Social" name="razon social" dataDxfId="238">
      <calculatedColumnFormula>B23</calculatedColumnFormula>
      <xmlColumnPr mapId="43" xpath="/ns5:ManifestacionInteres_UT4/ns5:DatosOferente/ns5:DO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79" name="Tabla3626526680" displayName="Tabla3626526680" ref="Q85:S86" tableType="xml" totalsRowShown="0" headerRowDxfId="237" dataDxfId="236">
  <tableColumns count="3">
    <tableColumn id="1" uniqueName="ns1:TalentoHumano_cumple" name=" " dataDxfId="235"/>
    <tableColumn id="2" uniqueName="ns1:Infraestructura_Cumple" name=" 2" dataDxfId="234"/>
    <tableColumn id="3" uniqueName="ns5:D_Certificado" name="discapacidad" dataDxfId="233">
      <calculatedColumnFormula>N86</calculatedColumnFormula>
      <xmlColumnPr mapId="43"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80" name="Tabla3727536781" displayName="Tabla3727536781" ref="Q97:V98" tableType="xml" totalsRowShown="0" headerRowDxfId="232" dataDxfId="231">
  <autoFilter ref="Q97:V98"/>
  <tableColumns count="6">
    <tableColumn id="1" uniqueName="ns5:CON_dotacion" name="dotacion" dataDxfId="230">
      <calculatedColumnFormula>G100</calculatedColumnFormula>
      <xmlColumnPr mapId="43" xpath="/ns5:ManifestacionInteres_UT4/ns5:Contrapartida/ns5:CON_dotacion" xmlDataType="string"/>
    </tableColumn>
    <tableColumn id="2" uniqueName="ns5:CON_talento_humano" name="talento humano" dataDxfId="229">
      <calculatedColumnFormula>G101</calculatedColumnFormula>
      <xmlColumnPr mapId="43" xpath="/ns5:ManifestacionInteres_UT4/ns5:Contrapartida/ns5:CON_talento_humano" xmlDataType="string"/>
    </tableColumn>
    <tableColumn id="3" uniqueName="ns5:CON_equipos_medicion" name="equipos" dataDxfId="228">
      <calculatedColumnFormula>G102</calculatedColumnFormula>
      <xmlColumnPr mapId="43" xpath="/ns5:ManifestacionInteres_UT4/ns5:Contrapartida/ns5:CON_equipos_medicion" xmlDataType="string"/>
    </tableColumn>
    <tableColumn id="4" uniqueName="ns5:CON_bienes_y_servicios" name="bienes" dataDxfId="227">
      <calculatedColumnFormula>G103</calculatedColumnFormula>
      <xmlColumnPr mapId="43" xpath="/ns5:ManifestacionInteres_UT4/ns5:Contrapartida/ns5:CON_bienes_y_servicios" xmlDataType="string"/>
    </tableColumn>
    <tableColumn id="5" uniqueName="ns5:CON_total_contrapartida" name="total" dataDxfId="226">
      <calculatedColumnFormula>C106</calculatedColumnFormula>
      <xmlColumnPr mapId="43" xpath="/ns5:ManifestacionInteres_UT4/ns5:Contrapartida/ns5:CON_total_contrapartida" xmlDataType="string"/>
    </tableColumn>
    <tableColumn id="6" uniqueName="ns5:CON_Es_igual_a" name="igual" dataDxfId="225">
      <calculatedColumnFormula>E106</calculatedColumnFormula>
      <xmlColumnPr mapId="43" xpath="/ns5:ManifestacionInteres_UT4/ns5:Contrapartida/ns5:CON_Es_igual_a" xmlDataType="string"/>
    </tableColumn>
  </tableColumns>
  <tableStyleInfo name="TableStyleMedium2" showFirstColumn="0" showLastColumn="0" showRowStripes="1" showColumnStripes="0"/>
</table>
</file>

<file path=xl/tables/table66.xml><?xml version="1.0" encoding="utf-8"?>
<table xmlns="http://schemas.openxmlformats.org/spreadsheetml/2006/main" id="81" name="Tabla3831546882" displayName="Tabla3831546882" ref="Q100:W101" tableType="xml" totalsRowShown="0" headerRowDxfId="224" dataDxfId="223">
  <autoFilter ref="Q100:W101"/>
  <tableColumns count="7">
    <tableColumn id="1" uniqueName="ns5:VTA_Control_social" name="control" dataDxfId="222">
      <calculatedColumnFormula>N100</calculatedColumnFormula>
      <xmlColumnPr mapId="43" xpath="/ns5:ManifestacionInteres_UT4/ns5:ValoresTecnicosAgregaos/ns5:VTA_Control_social" xmlDataType="string"/>
    </tableColumn>
    <tableColumn id="2" uniqueName="ns5:VTA_Logisitica" name="logistica" dataDxfId="221">
      <calculatedColumnFormula>N101</calculatedColumnFormula>
      <xmlColumnPr mapId="43" xpath="/ns5:ManifestacionInteres_UT4/ns5:ValoresTecnicosAgregaos/ns5:VTA_Logisitica" xmlDataType="string"/>
    </tableColumn>
    <tableColumn id="3" uniqueName="ns5:VTA_kit_control_social" name="kit" dataDxfId="220">
      <calculatedColumnFormula>N102</calculatedColumnFormula>
      <xmlColumnPr mapId="43" xpath="/ns5:ManifestacionInteres_UT4/ns5:ValoresTecnicosAgregaos/ns5:VTA_kit_control_social" xmlDataType="string"/>
    </tableColumn>
    <tableColumn id="4" uniqueName="ns5:VTA_plan_comunicacion" name="plan" dataDxfId="219">
      <calculatedColumnFormula>N103</calculatedColumnFormula>
      <xmlColumnPr mapId="43" xpath="/ns5:ManifestacionInteres_UT4/ns5:ValoresTecnicosAgregaos/ns5:VTA_plan_comunicacion" xmlDataType="string"/>
    </tableColumn>
    <tableColumn id="5" uniqueName="ns5:VTA_Valor_agregado" name="valor agregado" dataDxfId="218">
      <calculatedColumnFormula>N104</calculatedColumnFormula>
      <xmlColumnPr mapId="43" xpath="/ns5:ManifestacionInteres_UT4/ns5:ValoresTecnicosAgregaos/ns5:VTA_Valor_agregado" xmlDataType="string"/>
    </tableColumn>
    <tableColumn id="6" uniqueName="ns5:VTA_total_vta" name="total" dataDxfId="217">
      <calculatedColumnFormula>J106</calculatedColumnFormula>
      <xmlColumnPr mapId="43" xpath="/ns5:ManifestacionInteres_UT4/ns5:ValoresTecnicosAgregaos/ns5:VTA_total_vta" xmlDataType="string"/>
    </tableColumn>
    <tableColumn id="7" uniqueName="ns5:VTA_Es_igual_a" name="igual" dataDxfId="216">
      <calculatedColumnFormula>M106</calculatedColumnFormula>
      <xmlColumnPr mapId="43" xpath="/ns5:ManifestacionInteres_UT4/ns5:ValoresTecnicosAgregaos/ns5:VTA_Es_igual_a" xmlDataType="string"/>
    </tableColumn>
  </tableColumns>
  <tableStyleInfo name="TableStyleMedium2" showFirstColumn="0" showLastColumn="0" showRowStripes="1" showColumnStripes="0"/>
</table>
</file>

<file path=xl/tables/table67.xml><?xml version="1.0" encoding="utf-8"?>
<table xmlns="http://schemas.openxmlformats.org/spreadsheetml/2006/main" id="82" name="Tabla3935556983" displayName="Tabla3935556983" ref="Q112:T113" tableType="xml" totalsRowShown="0" headerRowDxfId="215">
  <autoFilter ref="Q112:T113"/>
  <tableColumns count="4">
    <tableColumn id="1" uniqueName="ns5:TRA_Fecha_Pesronaria_juridica" name="fecha" dataDxfId="214">
      <calculatedColumnFormula>C114</calculatedColumnFormula>
      <xmlColumnPr mapId="43" xpath="/ns5:ManifestacionInteres_UT4/ns5:Trayectoria/ns5:TRA_Fecha_Pesronaria_juridica" xmlDataType="string"/>
    </tableColumn>
    <tableColumn id="2" uniqueName="ns5:TRA_resolucion" name="resolucion" dataDxfId="213">
      <calculatedColumnFormula>E114</calculatedColumnFormula>
      <xmlColumnPr mapId="43" xpath="/ns5:ManifestacionInteres_UT4/ns5:Trayectoria/ns5:TRA_resolucion" xmlDataType="string"/>
    </tableColumn>
    <tableColumn id="3" uniqueName="ns5:TRA_Representante_legal" name="representate" dataDxfId="212">
      <calculatedColumnFormula>H114</calculatedColumnFormula>
      <xmlColumnPr mapId="43" xpath="/ns5:ManifestacionInteres_UT4/ns5:Trayectoria/ns5:TRA_Representante_legal" xmlDataType="string"/>
    </tableColumn>
    <tableColumn id="4" uniqueName="ns5:TRA_Fecha_inicio_contrato_antiguo_SNBF" name="fecha2" dataDxfId="211">
      <calculatedColumnFormula>K114</calculatedColumnFormula>
      <xmlColumnPr mapId="43" xpath="/ns5:ManifestacionInteres_UT4/ns5:Trayectoria/ns5:TRA_Fecha_inicio_contrato_antiguo_SNBF" xmlDataType="string"/>
    </tableColumn>
  </tableColumns>
  <tableStyleInfo name="TableStyleMedium2" showFirstColumn="0" showLastColumn="0" showRowStripes="1" showColumnStripes="0"/>
</table>
</file>

<file path=xl/tables/table68.xml><?xml version="1.0" encoding="utf-8"?>
<table xmlns="http://schemas.openxmlformats.org/spreadsheetml/2006/main" id="83" name="Tabla4042567084" displayName="Tabla4042567084" ref="Q130:U131" tableType="xml" totalsRowShown="0" headerRowDxfId="210" dataDxfId="209">
  <autoFilter ref="Q130:U131"/>
  <tableColumns count="5">
    <tableColumn id="1" uniqueName="ns5:ACP_Representante_legal" name="Nombre  Representante legal " dataDxfId="208">
      <calculatedColumnFormula>C133</calculatedColumnFormula>
      <xmlColumnPr mapId="43" xpath="/ns5:ManifestacionInteres_UT4/ns5:Aceptacion/ns5:ACP_Representante_legal" xmlDataType="string"/>
    </tableColumn>
    <tableColumn id="2" uniqueName="ns5:ACP_direccion_comercial" name="drirecioncomercial" dataDxfId="207">
      <calculatedColumnFormula>H132</calculatedColumnFormula>
      <xmlColumnPr mapId="43" xpath="/ns5:ManifestacionInteres_UT4/ns5:Aceptacion/ns5:ACP_direccion_comercial" xmlDataType="string"/>
    </tableColumn>
    <tableColumn id="3" uniqueName="ns5:ACP_telefono" name="telefono" dataDxfId="206">
      <calculatedColumnFormula>H133</calculatedColumnFormula>
      <xmlColumnPr mapId="43" xpath="/ns5:ManifestacionInteres_UT4/ns5:Aceptacion/ns5:ACP_telefono" xmlDataType="string"/>
    </tableColumn>
    <tableColumn id="4" uniqueName="ns5:ACP_domicilio_legal" name="domicilio" dataDxfId="205">
      <calculatedColumnFormula>K132</calculatedColumnFormula>
      <xmlColumnPr mapId="43" xpath="/ns5:ManifestacionInteres_UT4/ns5:Aceptacion/ns5:ACP_domicilio_legal" xmlDataType="string"/>
    </tableColumn>
    <tableColumn id="5" uniqueName="ns5:ACP_correo_electronico" name="correo" dataDxfId="204">
      <calculatedColumnFormula>K133</calculatedColumnFormula>
      <xmlColumnPr mapId="43" xpath="/ns5:ManifestacionInteres_UT4/ns5:Aceptacion/ns5:ACP_correo_electronico" xmlDataType="string"/>
    </tableColumn>
  </tableColumns>
  <tableStyleInfo name="TableStyleMedium2" showFirstColumn="0" showLastColumn="0" showRowStripes="1" showColumnStripes="0"/>
</table>
</file>

<file path=xl/tables/table69.xml><?xml version="1.0" encoding="utf-8"?>
<table xmlns="http://schemas.openxmlformats.org/spreadsheetml/2006/main" id="85" name="Tabla344587286" displayName="Tabla344587286" ref="U87:U88" tableType="xml" totalsRowShown="0" headerRowDxfId="203" dataDxfId="202">
  <autoFilter ref="U87:U88"/>
  <tableColumns count="1">
    <tableColumn id="1" uniqueName="ns5:TalentoHumano_cumple" name="talento humano" dataDxfId="201">
      <calculatedColumnFormula>D88</calculatedColumnFormula>
      <xmlColumnPr mapId="43" xpath="/ns5:ManifestacionInteres_UT4/ns5:TalentoHumano/ns5:TalentoHumano_cumple"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636">
  <autoFilter ref="Q18:R19"/>
  <tableColumns count="2">
    <tableColumn id="1" uniqueName="ns1:DO_NIT" name="nit" dataDxfId="635">
      <calculatedColumnFormula array="1">Tabla31[NIT:]</calculatedColumnFormula>
      <xmlColumnPr mapId="39" xpath="/ns1:ManifestacionInteres/ns1:DatosOferente/ns1:DO_NIT" xmlDataType="string"/>
    </tableColumn>
    <tableColumn id="2" uniqueName="ns1:DO_Razon_Social" name="razon social" dataDxfId="634">
      <calculatedColumnFormula>B23</calculatedColumnFormula>
      <xmlColumnPr mapId="3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18" name="Tabla114116119" displayName="Tabla114116119" ref="Q88:Q89" tableType="xml" totalsRowShown="0" headerRowDxfId="200" dataDxfId="199">
  <autoFilter ref="Q88:Q89"/>
  <tableColumns count="1">
    <tableColumn id="1" uniqueName="ns5:Infraestructura_Cumple" name="INFRAESTRUCTURA" dataDxfId="198">
      <calculatedColumnFormula>G88</calculatedColumnFormula>
      <xmlColumnPr mapId="43" xpath="/ns5:ManifestacionInteres_UT4/ns5:Infraestructura/ns5:Infraestructura_Cumple" xmlDataType="string"/>
    </tableColumn>
  </tableColumns>
  <tableStyleInfo name="TableStyleMedium2" showFirstColumn="0" showLastColumn="0" showRowStripes="1" showColumnStripes="0"/>
</table>
</file>

<file path=xl/tables/table71.xml><?xml version="1.0" encoding="utf-8"?>
<table xmlns="http://schemas.openxmlformats.org/spreadsheetml/2006/main" id="100" name="Tabla271945597387101" displayName="Tabla271945597387101" ref="A33:N54" tableType="xml" totalsRowShown="0" headerRowDxfId="197" tableBorderDxfId="196">
  <tableColumns count="14">
    <tableColumn id="1" uniqueName="ns6:ET_No" name="No." dataDxfId="195">
      <xmlColumnPr mapId="44" xpath="/ns6:ManifestacionInteres_UT5/ns6:ExperienciaTerritorial/ns6:ET_No" xmlDataType="string"/>
    </tableColumn>
    <tableColumn id="2" uniqueName="ns6:ET_Entidad_Contratante" name="Entidad contratante" dataDxfId="194">
      <xmlColumnPr mapId="44" xpath="/ns6:ManifestacionInteres_UT5/ns6:ExperienciaTerritorial/ns6:ET_Entidad_Contratante" xmlDataType="string"/>
    </tableColumn>
    <tableColumn id="3" uniqueName="ns6:ET_Sector" name="Sector" dataDxfId="193">
      <xmlColumnPr mapId="44" xpath="/ns6:ManifestacionInteres_UT5/ns6:ExperienciaTerritorial/ns6:ET_Sector" xmlDataType="string"/>
    </tableColumn>
    <tableColumn id="4" uniqueName="ns6:ET_Numero_de_contrato" name="Número de contrato" dataDxfId="192">
      <xmlColumnPr mapId="44" xpath="/ns6:ManifestacionInteres_UT5/ns6:ExperienciaTerritorial/ns6:ET_Numero_de_contrato" xmlDataType="string"/>
    </tableColumn>
    <tableColumn id="5" uniqueName="ns6:ET_Fecha_Inicial" name="Fecha  Inicio (dd/mm/aaaa)" dataDxfId="191">
      <xmlColumnPr mapId="44" xpath="/ns6:ManifestacionInteres_UT5/ns6:ExperienciaTerritorial/ns6:ET_Fecha_Inicial" xmlDataType="string"/>
    </tableColumn>
    <tableColumn id="6" uniqueName="ns6:ET_Fecha_Terminacion" name="Fecha  terminación (dd/mm/aaaa)" dataDxfId="190">
      <xmlColumnPr mapId="44" xpath="/ns6:ManifestacionInteres_UT5/ns6:ExperienciaTerritorial/ns6:ET_Fecha_Terminacion" xmlDataType="string"/>
    </tableColumn>
    <tableColumn id="7" uniqueName="ns6:ET_Experiencia" name="Experiencia (meses)" dataDxfId="189">
      <xmlColumnPr mapId="44" xpath="/ns6:ManifestacionInteres_UT5/ns6:ExperienciaTerritorial/ns6:ET_Experiencia" xmlDataType="string"/>
    </tableColumn>
    <tableColumn id="8" uniqueName="ns6:ET_Objeto_contrato" name="Objeto del contrato" dataDxfId="188">
      <xmlColumnPr mapId="44" xpath="/ns6:ManifestacionInteres_UT5/ns6:ExperienciaTerritorial/ns6:ET_Objeto_contrato" xmlDataType="string"/>
    </tableColumn>
    <tableColumn id="9" uniqueName="ns6:ET_Departamento_ejecu" name="Departamento" dataDxfId="187">
      <xmlColumnPr mapId="44" xpath="/ns6:ManifestacionInteres_UT5/ns6:ExperienciaTerritorial/ns6:ET_Departamento_ejecu" xmlDataType="string"/>
    </tableColumn>
    <tableColumn id="10" uniqueName="ns6:ET_Municipio_ejecu" name="Municipio" dataDxfId="186">
      <xmlColumnPr mapId="44" xpath="/ns6:ManifestacionInteres_UT5/ns6:ExperienciaTerritorial/ns6:ET_Municipio_ejecu" xmlDataType="string"/>
    </tableColumn>
    <tableColumn id="11" uniqueName="ns6:ET_Valor_contrato" name="Valor del contrato" dataDxfId="185" dataCellStyle="Moneda [0]">
      <xmlColumnPr mapId="44" xpath="/ns6:ManifestacionInteres_UT5/ns6:ExperienciaTerritorial/ns6:ET_Valor_contrato" xmlDataType="string"/>
    </tableColumn>
    <tableColumn id="12" uniqueName="ns6:ET_union_temporal" name="Unión Temporal / Consorcio" dataDxfId="184">
      <xmlColumnPr mapId="44" xpath="/ns6:ManifestacionInteres_UT5/ns6:ExperienciaTerritorial/ns6:ET_union_temporal" xmlDataType="string"/>
    </tableColumn>
    <tableColumn id="13" uniqueName="ns6:ET_Porcentaje_Participacion" name="% participación" dataDxfId="183" dataCellStyle="Porcentaje">
      <xmlColumnPr mapId="44" xpath="/ns6:ManifestacionInteres_UT5/ns6:ExperienciaTerritorial/ns6:ET_Porcentaje_Participacion" xmlDataType="string"/>
    </tableColumn>
    <tableColumn id="14" uniqueName="ns6:ET_Estado" name="Estado" dataDxfId="182">
      <xmlColumnPr mapId="44" xpath="/ns6:ManifestacionInteres_UT5/ns6:ExperienciaTerritorial/ns6:ET_Estado" xmlDataType="string"/>
    </tableColumn>
  </tableColumns>
  <tableStyleInfo name="TableStyleMedium2" showFirstColumn="0" showLastColumn="0" showRowStripes="1" showColumnStripes="0"/>
</table>
</file>

<file path=xl/tables/table72.xml><?xml version="1.0" encoding="utf-8"?>
<table xmlns="http://schemas.openxmlformats.org/spreadsheetml/2006/main" id="101" name="Tabla282046607488102" displayName="Tabla282046607488102" ref="A60:O81" tableType="xml" totalsRowShown="0" headerRowDxfId="181" tableBorderDxfId="180">
  <tableColumns count="15">
    <tableColumn id="1" uniqueName="ns6:CR_No" name="No." dataDxfId="179">
      <xmlColumnPr mapId="44" xpath="/ns6:ManifestacionInteres_UT5/ns6:Capacidad_Residual/ns6:CR_No" xmlDataType="string"/>
    </tableColumn>
    <tableColumn id="2" uniqueName="ns6:CR_Entidad_Contratante" name="Entidad contratante" dataDxfId="178">
      <xmlColumnPr mapId="44" xpath="/ns6:ManifestacionInteres_UT5/ns6:Capacidad_Residual/ns6:CR_Entidad_Contratante" xmlDataType="string"/>
    </tableColumn>
    <tableColumn id="3" uniqueName="ns6:CR_Sector" name="Sector" dataDxfId="177">
      <xmlColumnPr mapId="44" xpath="/ns6:ManifestacionInteres_UT5/ns6:Capacidad_Residual/ns6:CR_Sector" xmlDataType="string"/>
    </tableColumn>
    <tableColumn id="4" uniqueName="ns6:CR_Numero_de_contrato" name="Número de contrato" dataDxfId="176">
      <xmlColumnPr mapId="44" xpath="/ns6:ManifestacionInteres_UT5/ns6:Capacidad_Residual/ns6:CR_Numero_de_contrato" xmlDataType="string"/>
    </tableColumn>
    <tableColumn id="5" uniqueName="ns6:CR_Fecha_Inicio" name="Fecha  Inicio (dd/mm/aaaa)" dataDxfId="175">
      <xmlColumnPr mapId="44" xpath="/ns6:ManifestacionInteres_UT5/ns6:Capacidad_Residual/ns6:CR_Fecha_Inicio" xmlDataType="string"/>
    </tableColumn>
    <tableColumn id="6" uniqueName="ns6:CR_Fecha_Terminacion" name="Fecha  terminación (dd/mm/aaaa)" dataDxfId="174">
      <xmlColumnPr mapId="44" xpath="/ns6:ManifestacionInteres_UT5/ns6:Capacidad_Residual/ns6:CR_Fecha_Terminacion" xmlDataType="string"/>
    </tableColumn>
    <tableColumn id="7" uniqueName="ns6:CR_Experiencia" name="Experiencia (meses)" dataDxfId="173">
      <xmlColumnPr mapId="44" xpath="/ns6:ManifestacionInteres_UT5/ns6:Capacidad_Residual/ns6:CR_Experiencia" xmlDataType="string"/>
    </tableColumn>
    <tableColumn id="8" uniqueName="ns6:CR_Objeto_contrato" name="Objeto del contrato" dataDxfId="172">
      <xmlColumnPr mapId="44" xpath="/ns6:ManifestacionInteres_UT5/ns6:Capacidad_Residual/ns6:CR_Objeto_contrato" xmlDataType="string"/>
    </tableColumn>
    <tableColumn id="9" uniqueName="ns6:CR_Departamento_ejecu" name="Departamento" dataDxfId="171">
      <xmlColumnPr mapId="44" xpath="/ns6:ManifestacionInteres_UT5/ns6:Capacidad_Residual/ns6:CR_Departamento_ejecu" xmlDataType="string"/>
    </tableColumn>
    <tableColumn id="10" uniqueName="ns6:Municipio_ejecu" name="Municipio" dataDxfId="170">
      <xmlColumnPr mapId="44" xpath="/ns6:ManifestacionInteres_UT5/ns6:Capacidad_Residual/ns6:Municipio_ejecu" xmlDataType="string"/>
    </tableColumn>
    <tableColumn id="11" uniqueName="ns6:CR_Valor_contrato" name="Valor del contrato" dataDxfId="169" dataCellStyle="Moneda [0]">
      <xmlColumnPr mapId="44" xpath="/ns6:ManifestacionInteres_UT5/ns6:Capacidad_Residual/ns6:CR_Valor_contrato" xmlDataType="string"/>
    </tableColumn>
    <tableColumn id="12" uniqueName="ns6:CR_Valor_SMMLV" name="Valor en SMMLV" dataDxfId="168">
      <xmlColumnPr mapId="44" xpath="/ns6:ManifestacionInteres_UT5/ns6:Capacidad_Residual/ns6:CR_Valor_SMMLV" xmlDataType="string"/>
    </tableColumn>
    <tableColumn id="13" uniqueName="ns6:CR_Union_temp_con" name="Unión Temporal / Consorcio" dataDxfId="167">
      <xmlColumnPr mapId="44" xpath="/ns6:ManifestacionInteres_UT5/ns6:Capacidad_Residual/ns6:CR_Union_temp_con" xmlDataType="string"/>
    </tableColumn>
    <tableColumn id="14" uniqueName="ns6:CR_por_part" name="% participación" dataDxfId="166" dataCellStyle="Porcentaje">
      <xmlColumnPr mapId="44" xpath="/ns6:ManifestacionInteres_UT5/ns6:Capacidad_Residual/ns6:CR_por_part" xmlDataType="string"/>
    </tableColumn>
    <tableColumn id="15" uniqueName="ns6:CR_estado" name="Estado" dataDxfId="165">
      <xmlColumnPr mapId="44"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102" name="Tabla292147617589103" displayName="Tabla292147617589103" ref="C15:C16" insertRow="1" totalsRowShown="0" headerRowDxfId="164" dataDxfId="163" tableBorderDxfId="162">
  <tableColumns count="1">
    <tableColumn id="1" name="INV-003-2020-ICBF-ANT-HCB" dataDxfId="161"/>
  </tableColumns>
  <tableStyleInfo showFirstColumn="0" showLastColumn="0" showRowStripes="1" showColumnStripes="0"/>
</table>
</file>

<file path=xl/tables/table74.xml><?xml version="1.0" encoding="utf-8"?>
<table xmlns="http://schemas.openxmlformats.org/spreadsheetml/2006/main" id="103" name="Tabla312248627690104" displayName="Tabla312248627690104" ref="B19:B20" totalsRowShown="0" headerRowDxfId="160" dataDxfId="159">
  <tableColumns count="1">
    <tableColumn id="1" name="NIT:" dataDxfId="158"/>
  </tableColumns>
  <tableStyleInfo showFirstColumn="0" showLastColumn="0" showRowStripes="1" showColumnStripes="0"/>
</table>
</file>

<file path=xl/tables/table75.xml><?xml version="1.0" encoding="utf-8"?>
<table xmlns="http://schemas.openxmlformats.org/spreadsheetml/2006/main" id="104" name="Tabla322349637791105" displayName="Tabla322349637791105" ref="I19:N20" tableType="xml" totalsRowShown="0" headerRowDxfId="157" headerRowBorderDxfId="156" tableBorderDxfId="155" totalsRowBorderDxfId="154">
  <tableColumns count="6">
    <tableColumn id="1" uniqueName="ns6:DCI_Departamento" name="Departamento" dataDxfId="153">
      <xmlColumnPr mapId="44" xpath="/ns6:ManifestacionInteres_UT5/ns6:DatosContratoInvitacion/ns6:DCI_Departamento" xmlDataType="string"/>
    </tableColumn>
    <tableColumn id="2" uniqueName="ns6:DCI_Ciudad" name="Municipio" dataDxfId="152">
      <xmlColumnPr mapId="44" xpath="/ns6:ManifestacionInteres_UT5/ns6:DatosContratoInvitacion/ns6:DCI_Ciudad" xmlDataType="string"/>
    </tableColumn>
    <tableColumn id="3" uniqueName="ns6:DCI_Valor_Invitacion" name="Valor invitación" dataDxfId="151" dataCellStyle="Moneda [0]">
      <xmlColumnPr mapId="44" xpath="/ns6:ManifestacionInteres_UT5/ns6:DatosContratoInvitacion/ns6:DCI_Valor_Invitacion" xmlDataType="string"/>
    </tableColumn>
    <tableColumn id="4" uniqueName="ns6:DCI_Fecha_Inicio" name="Fecha inicio" dataDxfId="150">
      <xmlColumnPr mapId="44" xpath="/ns6:ManifestacionInteres_UT5/ns6:DatosContratoInvitacion/ns6:DCI_Fecha_Inicio" xmlDataType="string"/>
    </tableColumn>
    <tableColumn id="5" uniqueName="ns6:DCI_Fecha_Final" name="Fecha final" dataDxfId="149">
      <xmlColumnPr mapId="44" xpath="/ns6:ManifestacionInteres_UT5/ns6:DatosContratoInvitacion/ns6:DCI_Fecha_Final" xmlDataType="string"/>
    </tableColumn>
    <tableColumn id="6" uniqueName="ns6:DCI_Tiempo_Ejecucion" name="Tiempo ejecución (meses)" dataDxfId="148">
      <calculatedColumnFormula>+(M20-L20)/30</calculatedColumnFormula>
      <xmlColumnPr mapId="44"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105" name="Tabla332450647892106" displayName="Tabla332450647892106" ref="Q14:T15" tableType="xml" totalsRowShown="0" headerRowDxfId="147" dataDxfId="146">
  <autoFilter ref="Q14:T15"/>
  <tableColumns count="4">
    <tableColumn id="1" uniqueName="ns6:DP_Asunto_ManifestacionInteres_No" name="Asunto" dataDxfId="145">
      <calculatedColumnFormula>C15</calculatedColumnFormula>
      <xmlColumnPr mapId="44" xpath="/ns6:ManifestacionInteres_UT5/ns6:DatosProceoso/ns6:DP_Asunto_ManifestacionInteres_No" xmlDataType="string"/>
    </tableColumn>
    <tableColumn id="2" uniqueName="ns6:DP_Regional_ICBF" name="regional" dataDxfId="144">
      <calculatedColumnFormula>H15</calculatedColumnFormula>
      <xmlColumnPr mapId="44" xpath="/ns6:ManifestacionInteres_UT5/ns6:DatosProceoso/ns6:DP_Regional_ICBF" xmlDataType="string"/>
    </tableColumn>
    <tableColumn id="3" uniqueName="ns6:DP_Tipo_de_Oferente" name="tipo ofernte" dataDxfId="143">
      <calculatedColumnFormula>J15</calculatedColumnFormula>
      <xmlColumnPr mapId="44" xpath="/ns6:ManifestacionInteres_UT5/ns6:DatosProceoso/ns6:DP_Tipo_de_Oferente" xmlDataType="string"/>
    </tableColumn>
    <tableColumn id="4" uniqueName="ns6:DP_PorcentajeParticipacion" name="porcentaje" dataDxfId="142">
      <calculatedColumnFormula>N15</calculatedColumnFormula>
      <xmlColumnPr mapId="44"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106" name="Tabla352551657993107" displayName="Tabla352551657993107" ref="Q18:R19" tableType="xml" totalsRowShown="0" headerRowDxfId="141">
  <autoFilter ref="Q18:R19"/>
  <tableColumns count="2">
    <tableColumn id="1" uniqueName="ns6:DO_NIT" name="nit" dataDxfId="140">
      <calculatedColumnFormula array="1">Tabla312248627690104[NIT:]</calculatedColumnFormula>
      <xmlColumnPr mapId="44" xpath="/ns6:ManifestacionInteres_UT5/ns6:DatosOferente/ns6:DO_NIT" xmlDataType="string"/>
    </tableColumn>
    <tableColumn id="2" uniqueName="ns6:DO_Razon_Social" name="razon social" dataDxfId="139">
      <calculatedColumnFormula>B23</calculatedColumnFormula>
      <xmlColumnPr mapId="44" xpath="/ns6:ManifestacionInteres_UT5/ns6:DatosOferente/ns6:DO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107" name="Tabla362652668094108" displayName="Tabla362652668094108" ref="Q85:S86" tableType="xml" totalsRowShown="0" headerRowDxfId="138" dataDxfId="137">
  <tableColumns count="3">
    <tableColumn id="1" uniqueName="ns1:TalentoHumano_cumple" name=" " dataDxfId="136"/>
    <tableColumn id="2" uniqueName="ns1:Infraestructura_Cumple" name=" 2" dataDxfId="135"/>
    <tableColumn id="3" uniqueName="ns6:D_Certificado" name="discapacidad" dataDxfId="134">
      <calculatedColumnFormula>N86</calculatedColumnFormula>
      <xmlColumnPr mapId="44"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108" name="Tabla372753678195109" displayName="Tabla372753678195109" ref="Q97:V98" tableType="xml" totalsRowShown="0" headerRowDxfId="133" dataDxfId="132">
  <autoFilter ref="Q97:V98"/>
  <tableColumns count="6">
    <tableColumn id="1" uniqueName="ns6:CON_dotacion" name="dotacion" dataDxfId="131">
      <calculatedColumnFormula>G100</calculatedColumnFormula>
      <xmlColumnPr mapId="44" xpath="/ns6:ManifestacionInteres_UT5/ns6:Contrapartida/ns6:CON_dotacion" xmlDataType="string"/>
    </tableColumn>
    <tableColumn id="2" uniqueName="ns6:CON_talento_humano" name="talento humano" dataDxfId="130">
      <calculatedColumnFormula>G101</calculatedColumnFormula>
      <xmlColumnPr mapId="44" xpath="/ns6:ManifestacionInteres_UT5/ns6:Contrapartida/ns6:CON_talento_humano" xmlDataType="string"/>
    </tableColumn>
    <tableColumn id="3" uniqueName="ns6:CON_equipos_medicion" name="equipos" dataDxfId="129">
      <calculatedColumnFormula>G102</calculatedColumnFormula>
      <xmlColumnPr mapId="44" xpath="/ns6:ManifestacionInteres_UT5/ns6:Contrapartida/ns6:CON_equipos_medicion" xmlDataType="string"/>
    </tableColumn>
    <tableColumn id="4" uniqueName="ns6:CON_bienes_y_servicios" name="bienes" dataDxfId="128">
      <calculatedColumnFormula>G103</calculatedColumnFormula>
      <xmlColumnPr mapId="44" xpath="/ns6:ManifestacionInteres_UT5/ns6:Contrapartida/ns6:CON_bienes_y_servicios" xmlDataType="string"/>
    </tableColumn>
    <tableColumn id="5" uniqueName="ns6:CON_total_contrapartida" name="total" dataDxfId="127">
      <calculatedColumnFormula>C106</calculatedColumnFormula>
      <xmlColumnPr mapId="44" xpath="/ns6:ManifestacionInteres_UT5/ns6:Contrapartida/ns6:CON_total_contrapartida" xmlDataType="string"/>
    </tableColumn>
    <tableColumn id="6" uniqueName="ns6:CON_Es_igual_a" name="igual" dataDxfId="126">
      <calculatedColumnFormula>E106</calculatedColumnFormula>
      <xmlColumnPr mapId="44" xpath="/ns6:ManifestacionInteres_UT5/ns6:Contrapartida/ns6:CON_Es_igual_a"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85:S86" tableType="xml" totalsRowShown="0" headerRowDxfId="633" dataDxfId="632">
  <tableColumns count="3">
    <tableColumn id="1" uniqueName="ns1:TalentoHumano_cumple" name=" " dataDxfId="631"/>
    <tableColumn id="2" uniqueName="ns1:Infraestructura_Cumple" name=" 2" dataDxfId="630"/>
    <tableColumn id="3" uniqueName="ns1:D_Certificado" name="discapacidad" dataDxfId="629">
      <calculatedColumnFormula>N86</calculatedColumnFormula>
      <xmlColumnPr mapId="3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109" name="Tabla383154688296110" displayName="Tabla383154688296110" ref="Q100:W101" tableType="xml" totalsRowShown="0" headerRowDxfId="125" dataDxfId="124">
  <autoFilter ref="Q100:W101"/>
  <tableColumns count="7">
    <tableColumn id="1" uniqueName="ns6:VTA_Control_social" name="control" dataDxfId="123">
      <calculatedColumnFormula>N100</calculatedColumnFormula>
      <xmlColumnPr mapId="44" xpath="/ns6:ManifestacionInteres_UT5/ns6:ValoresTecnicosAgregaos/ns6:VTA_Control_social" xmlDataType="string"/>
    </tableColumn>
    <tableColumn id="2" uniqueName="ns6:VTA_Logisitica" name="logistica" dataDxfId="122">
      <calculatedColumnFormula>N101</calculatedColumnFormula>
      <xmlColumnPr mapId="44" xpath="/ns6:ManifestacionInteres_UT5/ns6:ValoresTecnicosAgregaos/ns6:VTA_Logisitica" xmlDataType="string"/>
    </tableColumn>
    <tableColumn id="3" uniqueName="ns6:VTA_kit_control_social" name="kit" dataDxfId="121">
      <calculatedColumnFormula>N102</calculatedColumnFormula>
      <xmlColumnPr mapId="44" xpath="/ns6:ManifestacionInteres_UT5/ns6:ValoresTecnicosAgregaos/ns6:VTA_kit_control_social" xmlDataType="string"/>
    </tableColumn>
    <tableColumn id="4" uniqueName="ns6:VTA_plan_comunicacion" name="plan" dataDxfId="120">
      <calculatedColumnFormula>N103</calculatedColumnFormula>
      <xmlColumnPr mapId="44" xpath="/ns6:ManifestacionInteres_UT5/ns6:ValoresTecnicosAgregaos/ns6:VTA_plan_comunicacion" xmlDataType="string"/>
    </tableColumn>
    <tableColumn id="5" uniqueName="ns6:VTA_Valor_agregado" name="valor agregado" dataDxfId="119">
      <calculatedColumnFormula>N104</calculatedColumnFormula>
      <xmlColumnPr mapId="44" xpath="/ns6:ManifestacionInteres_UT5/ns6:ValoresTecnicosAgregaos/ns6:VTA_Valor_agregado" xmlDataType="string"/>
    </tableColumn>
    <tableColumn id="6" uniqueName="ns6:VTA_total_vta" name="total" dataDxfId="118">
      <calculatedColumnFormula>J106</calculatedColumnFormula>
      <xmlColumnPr mapId="44" xpath="/ns6:ManifestacionInteres_UT5/ns6:ValoresTecnicosAgregaos/ns6:VTA_total_vta" xmlDataType="string"/>
    </tableColumn>
    <tableColumn id="7" uniqueName="ns6:VTA_Es_igual_a" name="igual" dataDxfId="117">
      <calculatedColumnFormula>M106</calculatedColumnFormula>
      <xmlColumnPr mapId="44" xpath="/ns6:ManifestacionInteres_UT5/ns6:ValoresTecnicosAgregaos/ns6:VTA_Es_igual_a" xmlDataType="string"/>
    </tableColumn>
  </tableColumns>
  <tableStyleInfo name="TableStyleMedium2" showFirstColumn="0" showLastColumn="0" showRowStripes="1" showColumnStripes="0"/>
</table>
</file>

<file path=xl/tables/table81.xml><?xml version="1.0" encoding="utf-8"?>
<table xmlns="http://schemas.openxmlformats.org/spreadsheetml/2006/main" id="110" name="Tabla393555698397111" displayName="Tabla393555698397111" ref="Q112:T113" tableType="xml" totalsRowShown="0" headerRowDxfId="116">
  <autoFilter ref="Q112:T113"/>
  <tableColumns count="4">
    <tableColumn id="1" uniqueName="ns6:TRA_Fecha_Pesronaria_juridica" name="fecha" dataDxfId="115">
      <calculatedColumnFormula>C114</calculatedColumnFormula>
      <xmlColumnPr mapId="44" xpath="/ns6:ManifestacionInteres_UT5/ns6:Trayectoria/ns6:TRA_Fecha_Pesronaria_juridica" xmlDataType="string"/>
    </tableColumn>
    <tableColumn id="2" uniqueName="ns6:TRA_resolucion" name="resolucion" dataDxfId="114">
      <calculatedColumnFormula>E114</calculatedColumnFormula>
      <xmlColumnPr mapId="44" xpath="/ns6:ManifestacionInteres_UT5/ns6:Trayectoria/ns6:TRA_resolucion" xmlDataType="string"/>
    </tableColumn>
    <tableColumn id="3" uniqueName="ns6:TRA_Representante_legal" name="representate" dataDxfId="113">
      <calculatedColumnFormula>H114</calculatedColumnFormula>
      <xmlColumnPr mapId="44" xpath="/ns6:ManifestacionInteres_UT5/ns6:Trayectoria/ns6:TRA_Representante_legal" xmlDataType="string"/>
    </tableColumn>
    <tableColumn id="4" uniqueName="ns6:TRA_Fecha_inicio_contrato_antiguo_SNBF" name="fecha2" dataDxfId="112">
      <calculatedColumnFormula>K114</calculatedColumnFormula>
      <xmlColumnPr mapId="44" xpath="/ns6:ManifestacionInteres_UT5/ns6:Trayectoria/ns6:TRA_Fecha_inicio_contrato_antiguo_SNBF" xmlDataType="string"/>
    </tableColumn>
  </tableColumns>
  <tableStyleInfo name="TableStyleMedium2" showFirstColumn="0" showLastColumn="0" showRowStripes="1" showColumnStripes="0"/>
</table>
</file>

<file path=xl/tables/table82.xml><?xml version="1.0" encoding="utf-8"?>
<table xmlns="http://schemas.openxmlformats.org/spreadsheetml/2006/main" id="111" name="Tabla404256708498112" displayName="Tabla404256708498112" ref="Q130:U131" tableType="xml" totalsRowShown="0" headerRowDxfId="111" dataDxfId="110">
  <autoFilter ref="Q130:U131"/>
  <tableColumns count="5">
    <tableColumn id="1" uniqueName="ns6:ACP_Representante_legal" name="Nombre  Representante legal " dataDxfId="109">
      <calculatedColumnFormula>C133</calculatedColumnFormula>
      <xmlColumnPr mapId="44" xpath="/ns6:ManifestacionInteres_UT5/ns6:Aceptacion/ns6:ACP_Representante_legal" xmlDataType="string"/>
    </tableColumn>
    <tableColumn id="2" uniqueName="ns6:ACP_direccion_comercial" name="drirecioncomercial" dataDxfId="108">
      <calculatedColumnFormula>H132</calculatedColumnFormula>
      <xmlColumnPr mapId="44" xpath="/ns6:ManifestacionInteres_UT5/ns6:Aceptacion/ns6:ACP_direccion_comercial" xmlDataType="string"/>
    </tableColumn>
    <tableColumn id="3" uniqueName="ns6:ACP_telefono" name="telefono" dataDxfId="107">
      <calculatedColumnFormula>H133</calculatedColumnFormula>
      <xmlColumnPr mapId="44" xpath="/ns6:ManifestacionInteres_UT5/ns6:Aceptacion/ns6:ACP_telefono" xmlDataType="string"/>
    </tableColumn>
    <tableColumn id="4" uniqueName="ns6:ACP_domicilio_legal" name="domicilio" dataDxfId="106">
      <calculatedColumnFormula>K132</calculatedColumnFormula>
      <xmlColumnPr mapId="44" xpath="/ns6:ManifestacionInteres_UT5/ns6:Aceptacion/ns6:ACP_domicilio_legal" xmlDataType="string"/>
    </tableColumn>
    <tableColumn id="5" uniqueName="ns6:ACP_correo_electronico" name="correo" dataDxfId="105">
      <calculatedColumnFormula>K133</calculatedColumnFormula>
      <xmlColumnPr mapId="44" xpath="/ns6:ManifestacionInteres_UT5/ns6:Aceptacion/ns6:ACP_correo_electronico" xmlDataType="string"/>
    </tableColumn>
  </tableColumns>
  <tableStyleInfo name="TableStyleMedium2" showFirstColumn="0" showLastColumn="0" showRowStripes="1" showColumnStripes="0"/>
</table>
</file>

<file path=xl/tables/table83.xml><?xml version="1.0" encoding="utf-8"?>
<table xmlns="http://schemas.openxmlformats.org/spreadsheetml/2006/main" id="113" name="Tabla344587286100114" displayName="Tabla344587286100114" ref="U87:U88" tableType="xml" totalsRowShown="0" headerRowDxfId="104" dataDxfId="103">
  <autoFilter ref="U87:U88"/>
  <tableColumns count="1">
    <tableColumn id="1" uniqueName="ns6:TalentoHumano_cumple" name="talento humano" dataDxfId="102">
      <calculatedColumnFormula>D88</calculatedColumnFormula>
      <xmlColumnPr mapId="44" xpath="/ns6:ManifestacionInteres_UT5/ns6:TalentoHumano/ns6:TalentoHumano_cumple" xmlDataType="string"/>
    </tableColumn>
  </tableColumns>
  <tableStyleInfo name="TableStyleMedium2" showFirstColumn="0" showLastColumn="0" showRowStripes="1" showColumnStripes="0"/>
</table>
</file>

<file path=xl/tables/table84.xml><?xml version="1.0" encoding="utf-8"?>
<table xmlns="http://schemas.openxmlformats.org/spreadsheetml/2006/main" id="119" name="Tabla114116120" displayName="Tabla114116120" ref="Q88:Q89" tableType="xml" totalsRowShown="0" headerRowDxfId="101" dataDxfId="100">
  <autoFilter ref="Q88:Q89"/>
  <tableColumns count="1">
    <tableColumn id="1" uniqueName="ns6:Infraestructura_Cumple" name="INFRAESTRUCTURA" dataDxfId="99">
      <calculatedColumnFormula>G88</calculatedColumnFormula>
      <xmlColumnPr mapId="44" xpath="/ns6:ManifestacionInteres_UT5/ns6:Infraestructura/ns6:Infraestructura_Cumple" xmlDataType="string"/>
    </tableColumn>
  </tableColumns>
  <tableStyleInfo name="TableStyleMedium2" showFirstColumn="0" showLastColumn="0" showRowStripes="1" showColumnStripes="0"/>
</table>
</file>

<file path=xl/tables/table85.xml><?xml version="1.0" encoding="utf-8"?>
<table xmlns="http://schemas.openxmlformats.org/spreadsheetml/2006/main" id="86" name="Tabla271945597387" displayName="Tabla271945597387" ref="A33:N54" tableType="xml" totalsRowShown="0" headerRowDxfId="98" tableBorderDxfId="97">
  <tableColumns count="14">
    <tableColumn id="1" uniqueName="ns7:ET_No" name="No." dataDxfId="96">
      <xmlColumnPr mapId="45" xpath="/ns7:ManifestacionInteres_UT6/ns7:ExperienciaTerritorial/ns7:ET_No" xmlDataType="string"/>
    </tableColumn>
    <tableColumn id="2" uniqueName="ns7:ET_Entidad_Contratante" name="Entidad contratante" dataDxfId="95">
      <xmlColumnPr mapId="45" xpath="/ns7:ManifestacionInteres_UT6/ns7:ExperienciaTerritorial/ns7:ET_Entidad_Contratante" xmlDataType="string"/>
    </tableColumn>
    <tableColumn id="3" uniqueName="ns7:ET_Sector" name="Sector" dataDxfId="94">
      <xmlColumnPr mapId="45" xpath="/ns7:ManifestacionInteres_UT6/ns7:ExperienciaTerritorial/ns7:ET_Sector" xmlDataType="string"/>
    </tableColumn>
    <tableColumn id="4" uniqueName="ns7:ET_Numero_de_contrato" name="Número de contrato" dataDxfId="93">
      <xmlColumnPr mapId="45" xpath="/ns7:ManifestacionInteres_UT6/ns7:ExperienciaTerritorial/ns7:ET_Numero_de_contrato" xmlDataType="string"/>
    </tableColumn>
    <tableColumn id="5" uniqueName="ns7:ET_Fecha_Inicial" name="Fecha  Inicio (dd/mm/aaaa)" dataDxfId="92">
      <xmlColumnPr mapId="45" xpath="/ns7:ManifestacionInteres_UT6/ns7:ExperienciaTerritorial/ns7:ET_Fecha_Inicial" xmlDataType="string"/>
    </tableColumn>
    <tableColumn id="6" uniqueName="ns7:ET_Fecha_Terminacion" name="Fecha  terminación (dd/mm/aaaa)" dataDxfId="91">
      <xmlColumnPr mapId="45" xpath="/ns7:ManifestacionInteres_UT6/ns7:ExperienciaTerritorial/ns7:ET_Fecha_Terminacion" xmlDataType="string"/>
    </tableColumn>
    <tableColumn id="7" uniqueName="ns7:ET_Experiencia" name="Experiencia (meses)" dataDxfId="90">
      <xmlColumnPr mapId="45" xpath="/ns7:ManifestacionInteres_UT6/ns7:ExperienciaTerritorial/ns7:ET_Experiencia" xmlDataType="string"/>
    </tableColumn>
    <tableColumn id="8" uniqueName="ns7:ET_Objeto_contrato" name="Objeto del contrato" dataDxfId="89">
      <xmlColumnPr mapId="45" xpath="/ns7:ManifestacionInteres_UT6/ns7:ExperienciaTerritorial/ns7:ET_Objeto_contrato" xmlDataType="string"/>
    </tableColumn>
    <tableColumn id="9" uniqueName="ns7:ET_Departamento_ejecu" name="Departamento" dataDxfId="88">
      <xmlColumnPr mapId="45" xpath="/ns7:ManifestacionInteres_UT6/ns7:ExperienciaTerritorial/ns7:ET_Departamento_ejecu" xmlDataType="string"/>
    </tableColumn>
    <tableColumn id="10" uniqueName="ns7:ET_Municipio_ejecu" name="Municipio" dataDxfId="87">
      <xmlColumnPr mapId="45" xpath="/ns7:ManifestacionInteres_UT6/ns7:ExperienciaTerritorial/ns7:ET_Municipio_ejecu" xmlDataType="string"/>
    </tableColumn>
    <tableColumn id="11" uniqueName="ns7:ET_Valor_contrato" name="Valor del contrato" dataDxfId="86" dataCellStyle="Moneda [0]">
      <xmlColumnPr mapId="45" xpath="/ns7:ManifestacionInteres_UT6/ns7:ExperienciaTerritorial/ns7:ET_Valor_contrato" xmlDataType="string"/>
    </tableColumn>
    <tableColumn id="12" uniqueName="ns7:ET_union_temporal" name="Unión Temporal / Consorcio" dataDxfId="85">
      <xmlColumnPr mapId="45" xpath="/ns7:ManifestacionInteres_UT6/ns7:ExperienciaTerritorial/ns7:ET_union_temporal" xmlDataType="string"/>
    </tableColumn>
    <tableColumn id="13" uniqueName="ns7:ET_Porcentaje_Participacion" name="% participación" dataDxfId="84" dataCellStyle="Porcentaje">
      <xmlColumnPr mapId="45" xpath="/ns7:ManifestacionInteres_UT6/ns7:ExperienciaTerritorial/ns7:ET_Porcentaje_Participacion" xmlDataType="string"/>
    </tableColumn>
    <tableColumn id="14" uniqueName="ns7:ET_Estado" name="Estado" dataDxfId="83">
      <xmlColumnPr mapId="45" xpath="/ns7:ManifestacionInteres_UT6/ns7:ExperienciaTerritorial/ns7:ET_Estado" xmlDataType="string"/>
    </tableColumn>
  </tableColumns>
  <tableStyleInfo name="TableStyleMedium2" showFirstColumn="0" showLastColumn="0" showRowStripes="1" showColumnStripes="0"/>
</table>
</file>

<file path=xl/tables/table86.xml><?xml version="1.0" encoding="utf-8"?>
<table xmlns="http://schemas.openxmlformats.org/spreadsheetml/2006/main" id="87" name="Tabla282046607488" displayName="Tabla282046607488" ref="A60:O81" tableType="xml" totalsRowShown="0" headerRowDxfId="82" tableBorderDxfId="81">
  <tableColumns count="15">
    <tableColumn id="1" uniqueName="ns7:CR_No" name="No." dataDxfId="80">
      <xmlColumnPr mapId="45" xpath="/ns7:ManifestacionInteres_UT6/ns7:Capacidad_Residual/ns7:CR_No" xmlDataType="string"/>
    </tableColumn>
    <tableColumn id="2" uniqueName="ns7:CR_Entidad_Contratante" name="Entidad contratante" dataDxfId="79">
      <xmlColumnPr mapId="45" xpath="/ns7:ManifestacionInteres_UT6/ns7:Capacidad_Residual/ns7:CR_Entidad_Contratante" xmlDataType="string"/>
    </tableColumn>
    <tableColumn id="3" uniqueName="ns7:CR_Sector" name="Sector" dataDxfId="78">
      <xmlColumnPr mapId="45" xpath="/ns7:ManifestacionInteres_UT6/ns7:Capacidad_Residual/ns7:CR_Sector" xmlDataType="string"/>
    </tableColumn>
    <tableColumn id="4" uniqueName="ns7:CR_Numero_de_contrato" name="Número de contrato" dataDxfId="77">
      <xmlColumnPr mapId="45" xpath="/ns7:ManifestacionInteres_UT6/ns7:Capacidad_Residual/ns7:CR_Numero_de_contrato" xmlDataType="string"/>
    </tableColumn>
    <tableColumn id="5" uniqueName="ns7:CR_Fecha_Inicio" name="Fecha  Inicio (dd/mm/aaaa)" dataDxfId="76">
      <xmlColumnPr mapId="45" xpath="/ns7:ManifestacionInteres_UT6/ns7:Capacidad_Residual/ns7:CR_Fecha_Inicio" xmlDataType="string"/>
    </tableColumn>
    <tableColumn id="6" uniqueName="ns7:CR_Fecha_Terminacion" name="Fecha  terminación (dd/mm/aaaa)" dataDxfId="75">
      <xmlColumnPr mapId="45" xpath="/ns7:ManifestacionInteres_UT6/ns7:Capacidad_Residual/ns7:CR_Fecha_Terminacion" xmlDataType="string"/>
    </tableColumn>
    <tableColumn id="7" uniqueName="ns7:CR_Experiencia" name="Experiencia (meses)" dataDxfId="74">
      <xmlColumnPr mapId="45" xpath="/ns7:ManifestacionInteres_UT6/ns7:Capacidad_Residual/ns7:CR_Experiencia" xmlDataType="string"/>
    </tableColumn>
    <tableColumn id="8" uniqueName="ns7:CR_Objeto_contrato" name="Objeto del contrato" dataDxfId="73">
      <xmlColumnPr mapId="45" xpath="/ns7:ManifestacionInteres_UT6/ns7:Capacidad_Residual/ns7:CR_Objeto_contrato" xmlDataType="string"/>
    </tableColumn>
    <tableColumn id="9" uniqueName="ns7:CR_Departamento_ejecu" name="Departamento" dataDxfId="72">
      <xmlColumnPr mapId="45" xpath="/ns7:ManifestacionInteres_UT6/ns7:Capacidad_Residual/ns7:CR_Departamento_ejecu" xmlDataType="string"/>
    </tableColumn>
    <tableColumn id="10" uniqueName="ns7:Municipio_ejecu" name="Municipio" dataDxfId="71">
      <xmlColumnPr mapId="45" xpath="/ns7:ManifestacionInteres_UT6/ns7:Capacidad_Residual/ns7:Municipio_ejecu" xmlDataType="string"/>
    </tableColumn>
    <tableColumn id="11" uniqueName="ns7:CR_Valor_contrato" name="Valor del contrato" dataDxfId="70" dataCellStyle="Moneda [0]">
      <xmlColumnPr mapId="45" xpath="/ns7:ManifestacionInteres_UT6/ns7:Capacidad_Residual/ns7:CR_Valor_contrato" xmlDataType="string"/>
    </tableColumn>
    <tableColumn id="12" uniqueName="ns7:CR_Valor_SMMLV" name="Valor en SMMLV" dataDxfId="69">
      <xmlColumnPr mapId="45" xpath="/ns7:ManifestacionInteres_UT6/ns7:Capacidad_Residual/ns7:CR_Valor_SMMLV" xmlDataType="string"/>
    </tableColumn>
    <tableColumn id="13" uniqueName="ns7:CR_Union_temp_con" name="Unión Temporal / Consorcio" dataDxfId="68">
      <xmlColumnPr mapId="45" xpath="/ns7:ManifestacionInteres_UT6/ns7:Capacidad_Residual/ns7:CR_Union_temp_con" xmlDataType="string"/>
    </tableColumn>
    <tableColumn id="14" uniqueName="ns7:CR_por_part" name="% participación" dataDxfId="67" dataCellStyle="Porcentaje">
      <xmlColumnPr mapId="45" xpath="/ns7:ManifestacionInteres_UT6/ns7:Capacidad_Residual/ns7:CR_por_part" xmlDataType="string"/>
    </tableColumn>
    <tableColumn id="15" uniqueName="ns7:CR_estado" name="Estado" dataDxfId="66">
      <xmlColumnPr mapId="45"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88" name="Tabla292147617589" displayName="Tabla292147617589" ref="C15:C16" insertRow="1" totalsRowShown="0" headerRowDxfId="65" dataDxfId="64" tableBorderDxfId="63">
  <tableColumns count="1">
    <tableColumn id="1" name="INV-003-2020-ICBF-ANT-HCB" dataDxfId="62"/>
  </tableColumns>
  <tableStyleInfo showFirstColumn="0" showLastColumn="0" showRowStripes="1" showColumnStripes="0"/>
</table>
</file>

<file path=xl/tables/table88.xml><?xml version="1.0" encoding="utf-8"?>
<table xmlns="http://schemas.openxmlformats.org/spreadsheetml/2006/main" id="89" name="Tabla312248627690" displayName="Tabla312248627690" ref="B19:B20" totalsRowShown="0" headerRowDxfId="61" dataDxfId="60">
  <tableColumns count="1">
    <tableColumn id="1" name="NIT:" dataDxfId="59"/>
  </tableColumns>
  <tableStyleInfo showFirstColumn="0" showLastColumn="0" showRowStripes="1" showColumnStripes="0"/>
</table>
</file>

<file path=xl/tables/table89.xml><?xml version="1.0" encoding="utf-8"?>
<table xmlns="http://schemas.openxmlformats.org/spreadsheetml/2006/main" id="90" name="Tabla322349637791" displayName="Tabla322349637791" ref="I19:N20" tableType="xml" totalsRowShown="0" headerRowDxfId="58" headerRowBorderDxfId="57" tableBorderDxfId="56" totalsRowBorderDxfId="55">
  <tableColumns count="6">
    <tableColumn id="1" uniqueName="ns7:DCI_Departamento" name="Departamento" dataDxfId="54">
      <xmlColumnPr mapId="45" xpath="/ns7:ManifestacionInteres_UT6/ns7:DatosContratoInvitacion/ns7:DCI_Departamento" xmlDataType="string"/>
    </tableColumn>
    <tableColumn id="2" uniqueName="ns7:DCI_Ciudad" name="Municipio" dataDxfId="53">
      <xmlColumnPr mapId="45" xpath="/ns7:ManifestacionInteres_UT6/ns7:DatosContratoInvitacion/ns7:DCI_Ciudad" xmlDataType="string"/>
    </tableColumn>
    <tableColumn id="3" uniqueName="ns7:DCI_Valor_Invitacion" name="Valor invitación" dataDxfId="52" dataCellStyle="Moneda [0]">
      <xmlColumnPr mapId="45" xpath="/ns7:ManifestacionInteres_UT6/ns7:DatosContratoInvitacion/ns7:DCI_Valor_Invitacion" xmlDataType="string"/>
    </tableColumn>
    <tableColumn id="4" uniqueName="ns7:DCI_Fecha_Inicio" name="Fecha inicio" dataDxfId="51">
      <xmlColumnPr mapId="45" xpath="/ns7:ManifestacionInteres_UT6/ns7:DatosContratoInvitacion/ns7:DCI_Fecha_Inicio" xmlDataType="string"/>
    </tableColumn>
    <tableColumn id="5" uniqueName="ns7:DCI_Fecha_Final" name="Fecha final" dataDxfId="50">
      <xmlColumnPr mapId="45" xpath="/ns7:ManifestacionInteres_UT6/ns7:DatosContratoInvitacion/ns7:DCI_Fecha_Final" xmlDataType="string"/>
    </tableColumn>
    <tableColumn id="6" uniqueName="ns7:DCI_Tiempo_Ejecucion" name="Tiempo ejecución (meses)" dataDxfId="49">
      <calculatedColumnFormula>+(M20-L20)/30</calculatedColumnFormula>
      <xmlColumnPr mapId="45"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97:V98" tableType="xml" totalsRowShown="0" headerRowDxfId="628" dataDxfId="627">
  <autoFilter ref="Q97:V98"/>
  <tableColumns count="6">
    <tableColumn id="1" uniqueName="ns1:CON_dotacion" name="dotacion" dataDxfId="626">
      <calculatedColumnFormula>G100</calculatedColumnFormula>
      <xmlColumnPr mapId="39" xpath="/ns1:ManifestacionInteres/ns1:Contrapartida/ns1:CON_dotacion" xmlDataType="string"/>
    </tableColumn>
    <tableColumn id="2" uniqueName="ns1:CON_talento_humano" name="talento humano" dataDxfId="625">
      <calculatedColumnFormula>G101</calculatedColumnFormula>
      <xmlColumnPr mapId="39" xpath="/ns1:ManifestacionInteres/ns1:Contrapartida/ns1:CON_talento_humano" xmlDataType="string"/>
    </tableColumn>
    <tableColumn id="3" uniqueName="ns1:CON_equipos_medicion" name="equipos" dataDxfId="624">
      <calculatedColumnFormula>G102</calculatedColumnFormula>
      <xmlColumnPr mapId="39" xpath="/ns1:ManifestacionInteres/ns1:Contrapartida/ns1:CON_equipos_medicion" xmlDataType="string"/>
    </tableColumn>
    <tableColumn id="4" uniqueName="ns1:CON_bienes_y_servicios" name="bienes" dataDxfId="623">
      <calculatedColumnFormula>G103</calculatedColumnFormula>
      <xmlColumnPr mapId="39" xpath="/ns1:ManifestacionInteres/ns1:Contrapartida/ns1:CON_bienes_y_servicios" xmlDataType="string"/>
    </tableColumn>
    <tableColumn id="5" uniqueName="ns1:CON_total_contrapartida" name="total" dataDxfId="622">
      <calculatedColumnFormula>C106</calculatedColumnFormula>
      <xmlColumnPr mapId="39" xpath="/ns1:ManifestacionInteres/ns1:Contrapartida/ns1:CON_total_contrapartida" xmlDataType="string"/>
    </tableColumn>
    <tableColumn id="6" uniqueName="ns1:CON_Es_igual_a" name="igual" dataDxfId="621">
      <calculatedColumnFormula>E106</calculatedColumnFormula>
      <xmlColumnPr mapId="39" xpath="/ns1:ManifestacionInteres/ns1:Contrapartida/ns1:CON_Es_igual_a" xmlDataType="string"/>
    </tableColumn>
  </tableColumns>
  <tableStyleInfo name="TableStyleMedium2" showFirstColumn="0" showLastColumn="0" showRowStripes="1" showColumnStripes="0"/>
</table>
</file>

<file path=xl/tables/table90.xml><?xml version="1.0" encoding="utf-8"?>
<table xmlns="http://schemas.openxmlformats.org/spreadsheetml/2006/main" id="91" name="Tabla332450647892" displayName="Tabla332450647892" ref="Q14:T15" tableType="xml" totalsRowShown="0" headerRowDxfId="48" dataDxfId="47">
  <autoFilter ref="Q14:T15"/>
  <tableColumns count="4">
    <tableColumn id="1" uniqueName="ns7:DP_Asunto_ManifestacionInteres_No" name="Asunto" dataDxfId="46">
      <calculatedColumnFormula>C15</calculatedColumnFormula>
      <xmlColumnPr mapId="45" xpath="/ns7:ManifestacionInteres_UT6/ns7:DatosProceoso/ns7:DP_Asunto_ManifestacionInteres_No" xmlDataType="string"/>
    </tableColumn>
    <tableColumn id="2" uniqueName="ns7:DP_Regional_ICBF" name="regional" dataDxfId="45">
      <calculatedColumnFormula>H15</calculatedColumnFormula>
      <xmlColumnPr mapId="45" xpath="/ns7:ManifestacionInteres_UT6/ns7:DatosProceoso/ns7:DP_Regional_ICBF" xmlDataType="string"/>
    </tableColumn>
    <tableColumn id="3" uniqueName="ns7:DP_Tipo_de_Oferente" name="tipo ofernte" dataDxfId="44">
      <calculatedColumnFormula>J15</calculatedColumnFormula>
      <xmlColumnPr mapId="45" xpath="/ns7:ManifestacionInteres_UT6/ns7:DatosProceoso/ns7:DP_Tipo_de_Oferente" xmlDataType="string"/>
    </tableColumn>
    <tableColumn id="4" uniqueName="ns7:DP_PorcentajeParticipacion" name="porcentaje" dataDxfId="43">
      <calculatedColumnFormula>N15</calculatedColumnFormula>
      <xmlColumnPr mapId="45"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92" name="Tabla352551657993" displayName="Tabla352551657993" ref="Q18:R19" tableType="xml" totalsRowShown="0" headerRowDxfId="42">
  <autoFilter ref="Q18:R19"/>
  <tableColumns count="2">
    <tableColumn id="1" uniqueName="ns7:DO_NIT" name="nit" dataDxfId="41">
      <calculatedColumnFormula array="1">Tabla312248627690[NIT:]</calculatedColumnFormula>
      <xmlColumnPr mapId="45" xpath="/ns7:ManifestacionInteres_UT6/ns7:DatosOferente/ns7:DO_NIT" xmlDataType="string"/>
    </tableColumn>
    <tableColumn id="2" uniqueName="ns7:DO_Razon_Social" name="razon social" dataDxfId="40">
      <calculatedColumnFormula>B23</calculatedColumnFormula>
      <xmlColumnPr mapId="45" xpath="/ns7:ManifestacionInteres_UT6/ns7:DatosOferente/ns7:DO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93" name="Tabla362652668094" displayName="Tabla362652668094" ref="Q85:S86" tableType="xml" totalsRowShown="0" headerRowDxfId="39" dataDxfId="38">
  <tableColumns count="3">
    <tableColumn id="1" uniqueName="ns1:TalentoHumano_cumple" name=" " dataDxfId="37"/>
    <tableColumn id="2" uniqueName="ns1:Infraestructura_Cumple" name=" 2" dataDxfId="36"/>
    <tableColumn id="3" uniqueName="ns7:D_Certificado" name="discapacidad" dataDxfId="35">
      <calculatedColumnFormula>N86</calculatedColumnFormula>
      <xmlColumnPr mapId="45"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94" name="Tabla372753678195" displayName="Tabla372753678195" ref="Q97:V98" tableType="xml" totalsRowShown="0" headerRowDxfId="34" dataDxfId="33">
  <autoFilter ref="Q97:V98"/>
  <tableColumns count="6">
    <tableColumn id="1" uniqueName="ns7:CON_dotacion" name="dotacion" dataDxfId="32">
      <calculatedColumnFormula>G100</calculatedColumnFormula>
      <xmlColumnPr mapId="45" xpath="/ns7:ManifestacionInteres_UT6/ns7:Contrapartida/ns7:CON_dotacion" xmlDataType="string"/>
    </tableColumn>
    <tableColumn id="2" uniqueName="ns7:CON_talento_humano" name="talento humano" dataDxfId="31">
      <calculatedColumnFormula>G101</calculatedColumnFormula>
      <xmlColumnPr mapId="45" xpath="/ns7:ManifestacionInteres_UT6/ns7:Contrapartida/ns7:CON_talento_humano" xmlDataType="string"/>
    </tableColumn>
    <tableColumn id="3" uniqueName="ns7:CON_equipos_medicion" name="equipos" dataDxfId="30">
      <calculatedColumnFormula>G102</calculatedColumnFormula>
      <xmlColumnPr mapId="45" xpath="/ns7:ManifestacionInteres_UT6/ns7:Contrapartida/ns7:CON_equipos_medicion" xmlDataType="string"/>
    </tableColumn>
    <tableColumn id="4" uniqueName="ns7:CON_bienes_y_servicios" name="bienes" dataDxfId="29">
      <calculatedColumnFormula>G103</calculatedColumnFormula>
      <xmlColumnPr mapId="45" xpath="/ns7:ManifestacionInteres_UT6/ns7:Contrapartida/ns7:CON_bienes_y_servicios" xmlDataType="string"/>
    </tableColumn>
    <tableColumn id="5" uniqueName="ns7:CON_total_contrapartida" name="total" dataDxfId="28">
      <calculatedColumnFormula>C106</calculatedColumnFormula>
      <xmlColumnPr mapId="45" xpath="/ns7:ManifestacionInteres_UT6/ns7:Contrapartida/ns7:CON_total_contrapartida" xmlDataType="string"/>
    </tableColumn>
    <tableColumn id="6" uniqueName="ns7:CON_Es_igual_a" name="igual" dataDxfId="27">
      <calculatedColumnFormula>E106</calculatedColumnFormula>
      <xmlColumnPr mapId="45" xpath="/ns7:ManifestacionInteres_UT6/ns7:Contrapartida/ns7:CON_Es_igual_a" xmlDataType="string"/>
    </tableColumn>
  </tableColumns>
  <tableStyleInfo name="TableStyleMedium2" showFirstColumn="0" showLastColumn="0" showRowStripes="1" showColumnStripes="0"/>
</table>
</file>

<file path=xl/tables/table94.xml><?xml version="1.0" encoding="utf-8"?>
<table xmlns="http://schemas.openxmlformats.org/spreadsheetml/2006/main" id="95" name="Tabla383154688296" displayName="Tabla383154688296" ref="Q100:W101" tableType="xml" totalsRowShown="0" headerRowDxfId="26" dataDxfId="25">
  <autoFilter ref="Q100:W101"/>
  <tableColumns count="7">
    <tableColumn id="1" uniqueName="ns7:VTA_Control_social" name="control" dataDxfId="24">
      <calculatedColumnFormula>N100</calculatedColumnFormula>
      <xmlColumnPr mapId="45" xpath="/ns7:ManifestacionInteres_UT6/ns7:ValoresTecnicosAgregaos/ns7:VTA_Control_social" xmlDataType="string"/>
    </tableColumn>
    <tableColumn id="2" uniqueName="ns7:VTA_Logisitica" name="logistica" dataDxfId="23">
      <calculatedColumnFormula>N101</calculatedColumnFormula>
      <xmlColumnPr mapId="45" xpath="/ns7:ManifestacionInteres_UT6/ns7:ValoresTecnicosAgregaos/ns7:VTA_Logisitica" xmlDataType="string"/>
    </tableColumn>
    <tableColumn id="3" uniqueName="ns7:VTA_kit_control_social" name="kit" dataDxfId="22">
      <calculatedColumnFormula>N102</calculatedColumnFormula>
      <xmlColumnPr mapId="45" xpath="/ns7:ManifestacionInteres_UT6/ns7:ValoresTecnicosAgregaos/ns7:VTA_kit_control_social" xmlDataType="string"/>
    </tableColumn>
    <tableColumn id="4" uniqueName="ns7:VTA_plan_comunicacion" name="plan" dataDxfId="21">
      <calculatedColumnFormula>N103</calculatedColumnFormula>
      <xmlColumnPr mapId="45" xpath="/ns7:ManifestacionInteres_UT6/ns7:ValoresTecnicosAgregaos/ns7:VTA_plan_comunicacion" xmlDataType="string"/>
    </tableColumn>
    <tableColumn id="5" uniqueName="ns7:VTA_Valor_agregado" name="valor agregado" dataDxfId="20">
      <calculatedColumnFormula>N104</calculatedColumnFormula>
      <xmlColumnPr mapId="45" xpath="/ns7:ManifestacionInteres_UT6/ns7:ValoresTecnicosAgregaos/ns7:VTA_Valor_agregado" xmlDataType="string"/>
    </tableColumn>
    <tableColumn id="6" uniqueName="ns7:VTA_total_vta" name="total" dataDxfId="19">
      <calculatedColumnFormula>J106</calculatedColumnFormula>
      <xmlColumnPr mapId="45" xpath="/ns7:ManifestacionInteres_UT6/ns7:ValoresTecnicosAgregaos/ns7:VTA_total_vta" xmlDataType="string"/>
    </tableColumn>
    <tableColumn id="7" uniqueName="ns7:VTA_Es_igual_a" name="igual" dataDxfId="18">
      <calculatedColumnFormula>M106</calculatedColumnFormula>
      <xmlColumnPr mapId="45" xpath="/ns7:ManifestacionInteres_UT6/ns7:ValoresTecnicosAgregaos/ns7:VTA_Es_igual_a" xmlDataType="string"/>
    </tableColumn>
  </tableColumns>
  <tableStyleInfo name="TableStyleMedium2" showFirstColumn="0" showLastColumn="0" showRowStripes="1" showColumnStripes="0"/>
</table>
</file>

<file path=xl/tables/table95.xml><?xml version="1.0" encoding="utf-8"?>
<table xmlns="http://schemas.openxmlformats.org/spreadsheetml/2006/main" id="96" name="Tabla393555698397" displayName="Tabla393555698397" ref="Q112:T113" tableType="xml" totalsRowShown="0" headerRowDxfId="17">
  <autoFilter ref="Q112:T113"/>
  <tableColumns count="4">
    <tableColumn id="1" uniqueName="ns7:TRA_Fecha_Pesronaria_juridica" name="fecha" dataDxfId="16">
      <calculatedColumnFormula>C114</calculatedColumnFormula>
      <xmlColumnPr mapId="45" xpath="/ns7:ManifestacionInteres_UT6/ns7:Trayectoria/ns7:TRA_Fecha_Pesronaria_juridica" xmlDataType="string"/>
    </tableColumn>
    <tableColumn id="2" uniqueName="ns7:TRA_resolucion" name="resolucion" dataDxfId="15">
      <calculatedColumnFormula>E114</calculatedColumnFormula>
      <xmlColumnPr mapId="45" xpath="/ns7:ManifestacionInteres_UT6/ns7:Trayectoria/ns7:TRA_resolucion" xmlDataType="string"/>
    </tableColumn>
    <tableColumn id="3" uniqueName="ns7:TRA_Representante_legal" name="representate" dataDxfId="14">
      <calculatedColumnFormula>H114</calculatedColumnFormula>
      <xmlColumnPr mapId="45" xpath="/ns7:ManifestacionInteres_UT6/ns7:Trayectoria/ns7:TRA_Representante_legal" xmlDataType="string"/>
    </tableColumn>
    <tableColumn id="4" uniqueName="ns7:TRA_Fecha_inicio_contrato_antiguo_SNBF" name="fecha2" dataDxfId="13">
      <calculatedColumnFormula>K114</calculatedColumnFormula>
      <xmlColumnPr mapId="45" xpath="/ns7:ManifestacionInteres_UT6/ns7:Trayectoria/ns7:TRA_Fecha_inicio_contrato_antiguo_SNBF" xmlDataType="string"/>
    </tableColumn>
  </tableColumns>
  <tableStyleInfo name="TableStyleMedium2" showFirstColumn="0" showLastColumn="0" showRowStripes="1" showColumnStripes="0"/>
</table>
</file>

<file path=xl/tables/table96.xml><?xml version="1.0" encoding="utf-8"?>
<table xmlns="http://schemas.openxmlformats.org/spreadsheetml/2006/main" id="97" name="Tabla404256708498" displayName="Tabla404256708498" ref="Q130:U131" tableType="xml" totalsRowShown="0" headerRowDxfId="12" dataDxfId="11">
  <autoFilter ref="Q130:U131"/>
  <tableColumns count="5">
    <tableColumn id="1" uniqueName="ns7:ACP_Representante_legal" name="Nombre  Representante legal " dataDxfId="10">
      <calculatedColumnFormula>C133</calculatedColumnFormula>
      <xmlColumnPr mapId="45" xpath="/ns7:ManifestacionInteres_UT6/ns7:Aceptacion/ns7:ACP_Representante_legal" xmlDataType="string"/>
    </tableColumn>
    <tableColumn id="2" uniqueName="ns7:ACP_direccion_comercial" name="drirecioncomercial" dataDxfId="9">
      <calculatedColumnFormula>H132</calculatedColumnFormula>
      <xmlColumnPr mapId="45" xpath="/ns7:ManifestacionInteres_UT6/ns7:Aceptacion/ns7:ACP_direccion_comercial" xmlDataType="string"/>
    </tableColumn>
    <tableColumn id="3" uniqueName="ns7:ACP_telefono" name="telefono" dataDxfId="8">
      <calculatedColumnFormula>H133</calculatedColumnFormula>
      <xmlColumnPr mapId="45" xpath="/ns7:ManifestacionInteres_UT6/ns7:Aceptacion/ns7:ACP_telefono" xmlDataType="string"/>
    </tableColumn>
    <tableColumn id="4" uniqueName="ns7:ACP_domicilio_legal" name="domicilio" dataDxfId="7">
      <calculatedColumnFormula>K132</calculatedColumnFormula>
      <xmlColumnPr mapId="45" xpath="/ns7:ManifestacionInteres_UT6/ns7:Aceptacion/ns7:ACP_domicilio_legal" xmlDataType="string"/>
    </tableColumn>
    <tableColumn id="5" uniqueName="ns7:ACP_correo_electronico" name="correo" dataDxfId="6">
      <calculatedColumnFormula>K133</calculatedColumnFormula>
      <xmlColumnPr mapId="45" xpath="/ns7:ManifestacionInteres_UT6/ns7:Aceptacion/ns7:ACP_correo_electronico" xmlDataType="string"/>
    </tableColumn>
  </tableColumns>
  <tableStyleInfo name="TableStyleMedium2" showFirstColumn="0" showLastColumn="0" showRowStripes="1" showColumnStripes="0"/>
</table>
</file>

<file path=xl/tables/table97.xml><?xml version="1.0" encoding="utf-8"?>
<table xmlns="http://schemas.openxmlformats.org/spreadsheetml/2006/main" id="99" name="Tabla344587286100" displayName="Tabla344587286100" ref="U87:U88" tableType="xml" totalsRowShown="0" headerRowDxfId="5" dataDxfId="4">
  <autoFilter ref="U87:U88"/>
  <tableColumns count="1">
    <tableColumn id="1" uniqueName="ns7:TalentoHumano_cumple" name="talento humano" dataDxfId="3">
      <calculatedColumnFormula>D88</calculatedColumnFormula>
      <xmlColumnPr mapId="45" xpath="/ns7:ManifestacionInteres_UT6/ns7:TalentoHumano/ns7:TalentoHumano_cumple" xmlDataType="string"/>
    </tableColumn>
  </tableColumns>
  <tableStyleInfo name="TableStyleMedium2" showFirstColumn="0" showLastColumn="0" showRowStripes="1" showColumnStripes="0"/>
</table>
</file>

<file path=xl/tables/table98.xml><?xml version="1.0" encoding="utf-8"?>
<table xmlns="http://schemas.openxmlformats.org/spreadsheetml/2006/main" id="120" name="Tabla114116121" displayName="Tabla114116121" ref="Q88:Q89" tableType="xml" totalsRowShown="0" headerRowDxfId="2" dataDxfId="1">
  <autoFilter ref="Q88:Q89"/>
  <tableColumns count="1">
    <tableColumn id="1" uniqueName="ns7:Infraestructura_Cumple" name="INFRAESTRUCTURA" dataDxfId="0">
      <calculatedColumnFormula>G88</calculatedColumnFormula>
      <xmlColumnPr mapId="45" xpath="/ns7:ManifestacionInteres_UT6/ns7:Infraestructura/ns7:Infraestructura_Cumple"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W134"/>
  <sheetViews>
    <sheetView showGridLines="0" tabSelected="1" topLeftCell="F1" zoomScale="70" zoomScaleNormal="70" zoomScaleSheetLayoutView="70" workbookViewId="0">
      <selection activeCell="L20" sqref="L20"/>
    </sheetView>
  </sheetViews>
  <sheetFormatPr baseColWidth="10" defaultColWidth="0" defaultRowHeight="15" x14ac:dyDescent="0.25"/>
  <cols>
    <col min="1" max="1" width="7" style="4" customWidth="1"/>
    <col min="2" max="2" width="55.28515625" style="4" customWidth="1"/>
    <col min="3" max="3" width="31.5703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5703125" style="4" customWidth="1"/>
    <col min="10" max="10" width="27.85546875" style="4" customWidth="1"/>
    <col min="11" max="11" width="21.5703125" style="4" customWidth="1"/>
    <col min="12" max="14" width="31.7109375" style="4" customWidth="1"/>
    <col min="15" max="15" width="10.5703125" style="4" customWidth="1"/>
    <col min="16" max="16" width="11.42578125" style="4" hidden="1" customWidth="1"/>
    <col min="17" max="17" width="30.140625" style="4" hidden="1" customWidth="1"/>
    <col min="18" max="18" width="20.7109375" style="4" hidden="1" customWidth="1"/>
    <col min="19" max="19" width="15.5703125" style="4" hidden="1" customWidth="1"/>
    <col min="20" max="20" width="13.28515625" style="4" hidden="1" customWidth="1"/>
    <col min="21" max="21" width="23.28515625" style="4" hidden="1" customWidth="1"/>
    <col min="22" max="22" width="18.42578125" style="4" hidden="1" customWidth="1"/>
    <col min="23" max="23" width="21.42578125" style="4" hidden="1" customWidth="1"/>
    <col min="24" max="16384" width="11.42578125" style="4" hidden="1"/>
  </cols>
  <sheetData>
    <row r="1" spans="1:20" ht="15.75" thickBot="1" x14ac:dyDescent="0.3"/>
    <row r="2" spans="1:20" ht="33" customHeight="1" x14ac:dyDescent="0.25">
      <c r="A2" s="14"/>
      <c r="B2" s="16"/>
      <c r="C2" s="203" t="s">
        <v>2664</v>
      </c>
      <c r="D2" s="204"/>
      <c r="E2" s="204"/>
      <c r="F2" s="204"/>
      <c r="G2" s="204"/>
      <c r="H2" s="204"/>
      <c r="I2" s="204"/>
      <c r="J2" s="204"/>
      <c r="K2" s="204"/>
      <c r="L2" s="187" t="s">
        <v>2670</v>
      </c>
      <c r="M2" s="187"/>
      <c r="N2" s="197" t="s">
        <v>2671</v>
      </c>
      <c r="O2" s="198"/>
    </row>
    <row r="3" spans="1:20" ht="33" customHeight="1" x14ac:dyDescent="0.25">
      <c r="A3" s="10"/>
      <c r="B3" s="9"/>
      <c r="C3" s="205"/>
      <c r="D3" s="206"/>
      <c r="E3" s="206"/>
      <c r="F3" s="206"/>
      <c r="G3" s="206"/>
      <c r="H3" s="206"/>
      <c r="I3" s="206"/>
      <c r="J3" s="206"/>
      <c r="K3" s="206"/>
      <c r="L3" s="199" t="s">
        <v>1</v>
      </c>
      <c r="M3" s="199"/>
      <c r="N3" s="199" t="s">
        <v>2672</v>
      </c>
      <c r="O3" s="200"/>
    </row>
    <row r="4" spans="1:20" ht="33" customHeight="1" thickBot="1" x14ac:dyDescent="0.3">
      <c r="A4" s="11"/>
      <c r="B4" s="13"/>
      <c r="C4" s="207"/>
      <c r="D4" s="208"/>
      <c r="E4" s="208"/>
      <c r="F4" s="208"/>
      <c r="G4" s="208"/>
      <c r="H4" s="208"/>
      <c r="I4" s="208"/>
      <c r="J4" s="208"/>
      <c r="K4" s="208"/>
      <c r="L4" s="201" t="s">
        <v>0</v>
      </c>
      <c r="M4" s="201"/>
      <c r="N4" s="201"/>
      <c r="O4" s="202"/>
    </row>
    <row r="5" spans="1:20" ht="8.25" customHeight="1" thickBot="1" x14ac:dyDescent="0.3">
      <c r="A5" s="5"/>
      <c r="B5" s="5"/>
      <c r="C5" s="37"/>
      <c r="D5" s="37"/>
      <c r="E5" s="37"/>
      <c r="F5" s="37"/>
      <c r="G5" s="37"/>
      <c r="H5" s="37"/>
      <c r="I5" s="37"/>
      <c r="J5" s="37"/>
      <c r="K5" s="37"/>
      <c r="L5" s="19"/>
      <c r="M5" s="19"/>
      <c r="N5" s="19"/>
      <c r="O5" s="19"/>
    </row>
    <row r="6" spans="1:20" s="20" customFormat="1" ht="31.5" customHeight="1" thickBot="1" x14ac:dyDescent="0.3">
      <c r="A6" s="149" t="s">
        <v>2668</v>
      </c>
      <c r="B6" s="150"/>
      <c r="C6" s="150"/>
      <c r="D6" s="150"/>
      <c r="E6" s="150"/>
      <c r="F6" s="150"/>
      <c r="G6" s="150"/>
      <c r="H6" s="150"/>
      <c r="I6" s="150"/>
      <c r="J6" s="150"/>
      <c r="K6" s="150"/>
      <c r="L6" s="150"/>
      <c r="M6" s="150"/>
      <c r="N6" s="150"/>
      <c r="O6" s="151"/>
      <c r="Q6" s="4"/>
      <c r="R6" s="4"/>
      <c r="S6" s="72"/>
    </row>
    <row r="7" spans="1:20" ht="8.25" customHeight="1" x14ac:dyDescent="0.25">
      <c r="A7" s="47"/>
      <c r="B7" s="48"/>
      <c r="C7" s="49"/>
      <c r="D7" s="49"/>
      <c r="E7" s="49"/>
      <c r="F7" s="49"/>
      <c r="G7" s="49"/>
      <c r="H7" s="49"/>
      <c r="I7" s="49"/>
      <c r="J7" s="49"/>
      <c r="K7" s="49"/>
      <c r="L7" s="50"/>
      <c r="M7" s="50"/>
      <c r="N7" s="50"/>
      <c r="O7" s="51"/>
    </row>
    <row r="8" spans="1:20" ht="30.75" customHeight="1" x14ac:dyDescent="0.25">
      <c r="A8" s="52"/>
      <c r="B8" s="61"/>
      <c r="C8" s="58"/>
      <c r="D8" s="58"/>
      <c r="E8" s="192"/>
      <c r="F8" s="192"/>
      <c r="G8" s="192"/>
      <c r="H8" s="191"/>
      <c r="I8" s="191"/>
      <c r="J8" s="59"/>
      <c r="K8" s="62"/>
      <c r="L8" s="46"/>
      <c r="M8" s="46"/>
      <c r="N8" s="46"/>
      <c r="O8" s="53"/>
    </row>
    <row r="9" spans="1:20" ht="30.75" customHeight="1" x14ac:dyDescent="0.25">
      <c r="A9" s="52"/>
      <c r="B9" s="61"/>
      <c r="C9" s="58"/>
      <c r="D9" s="58"/>
      <c r="E9" s="192"/>
      <c r="F9" s="192"/>
      <c r="G9" s="192"/>
      <c r="H9" s="191"/>
      <c r="I9" s="191"/>
      <c r="J9" s="59"/>
      <c r="K9" s="62"/>
      <c r="L9" s="46"/>
      <c r="M9" s="46"/>
      <c r="N9" s="46"/>
      <c r="O9" s="53"/>
    </row>
    <row r="10" spans="1:20" ht="30.75" customHeight="1" x14ac:dyDescent="0.25">
      <c r="A10" s="52"/>
      <c r="B10" s="58"/>
      <c r="C10" s="58"/>
      <c r="D10" s="58"/>
      <c r="E10" s="192"/>
      <c r="F10" s="192"/>
      <c r="G10" s="192"/>
      <c r="H10" s="191"/>
      <c r="I10" s="191"/>
      <c r="J10" s="59"/>
      <c r="K10" s="58"/>
      <c r="L10" s="46"/>
      <c r="M10" s="46"/>
      <c r="N10" s="46"/>
      <c r="O10" s="53"/>
    </row>
    <row r="11" spans="1:20" ht="8.25" customHeight="1" thickBot="1" x14ac:dyDescent="0.3">
      <c r="A11" s="54"/>
      <c r="B11" s="24"/>
      <c r="C11" s="55"/>
      <c r="D11" s="55"/>
      <c r="E11" s="55"/>
      <c r="F11" s="55"/>
      <c r="G11" s="55"/>
      <c r="H11" s="55"/>
      <c r="I11" s="55"/>
      <c r="J11" s="55"/>
      <c r="K11" s="55"/>
      <c r="L11" s="56"/>
      <c r="M11" s="56"/>
      <c r="N11" s="56"/>
      <c r="O11" s="57"/>
    </row>
    <row r="12" spans="1:20" ht="8.25" customHeight="1" x14ac:dyDescent="0.25">
      <c r="A12" s="5"/>
      <c r="B12" s="5"/>
      <c r="C12" s="37"/>
      <c r="D12" s="37"/>
      <c r="E12" s="37"/>
      <c r="F12" s="37"/>
      <c r="G12" s="37"/>
      <c r="H12" s="37"/>
      <c r="I12" s="37"/>
      <c r="J12" s="37"/>
      <c r="K12" s="37"/>
      <c r="L12" s="19"/>
      <c r="M12" s="19"/>
      <c r="N12" s="19"/>
      <c r="O12" s="19"/>
    </row>
    <row r="13" spans="1:20" ht="8.25" customHeight="1" thickBot="1" x14ac:dyDescent="0.3">
      <c r="A13" s="5"/>
      <c r="B13" s="5"/>
      <c r="C13" s="37"/>
      <c r="D13" s="37"/>
      <c r="E13" s="37"/>
      <c r="F13" s="37"/>
      <c r="G13" s="37"/>
      <c r="H13" s="37"/>
      <c r="I13" s="37"/>
      <c r="J13" s="37"/>
      <c r="K13" s="37"/>
      <c r="L13" s="19"/>
      <c r="M13" s="19"/>
      <c r="N13" s="19"/>
      <c r="O13" s="19"/>
    </row>
    <row r="14" spans="1:20" x14ac:dyDescent="0.25">
      <c r="A14" s="14"/>
      <c r="B14" s="15"/>
      <c r="C14" s="15"/>
      <c r="D14" s="15"/>
      <c r="E14" s="15"/>
      <c r="F14" s="15"/>
      <c r="G14" s="15"/>
      <c r="H14" s="15"/>
      <c r="I14" s="15"/>
      <c r="J14" s="15"/>
      <c r="K14" s="15"/>
      <c r="L14" s="15"/>
      <c r="M14" s="15"/>
      <c r="N14" s="15"/>
      <c r="O14" s="16"/>
      <c r="Q14" s="4" t="s">
        <v>2674</v>
      </c>
      <c r="R14" s="4" t="s">
        <v>2675</v>
      </c>
      <c r="S14" s="4" t="s">
        <v>2676</v>
      </c>
      <c r="T14" s="4" t="s">
        <v>2677</v>
      </c>
    </row>
    <row r="15" spans="1:20" ht="19.5" customHeight="1" x14ac:dyDescent="0.25">
      <c r="A15" s="10"/>
      <c r="B15" s="38" t="s">
        <v>2665</v>
      </c>
      <c r="C15" s="98" t="s">
        <v>2733</v>
      </c>
      <c r="D15" s="42"/>
      <c r="E15" s="42"/>
      <c r="F15" s="5"/>
      <c r="G15" s="38" t="s">
        <v>1182</v>
      </c>
      <c r="H15" s="99" t="s">
        <v>214</v>
      </c>
      <c r="I15" s="38" t="s">
        <v>2649</v>
      </c>
      <c r="J15" s="99" t="s">
        <v>2651</v>
      </c>
      <c r="L15" s="185" t="s">
        <v>10</v>
      </c>
      <c r="M15" s="185"/>
      <c r="N15" s="105" t="str">
        <f>+IF(J15="Plural","Ingrese %","N/A")</f>
        <v>N/A</v>
      </c>
      <c r="O15" s="9"/>
      <c r="Q15" s="72" t="str">
        <f>C15</f>
        <v>2021-13-10000246</v>
      </c>
      <c r="R15" s="72" t="str">
        <f>H15</f>
        <v>BOLÍVAR</v>
      </c>
      <c r="S15" s="72" t="str">
        <f>J15</f>
        <v>Singular</v>
      </c>
      <c r="T15" s="72" t="str">
        <f>N15</f>
        <v>N/A</v>
      </c>
    </row>
    <row r="16" spans="1:20" ht="15.75" thickBot="1" x14ac:dyDescent="0.3">
      <c r="A16" s="11"/>
      <c r="B16" s="12"/>
      <c r="C16" s="81"/>
      <c r="D16" s="12"/>
      <c r="E16" s="12"/>
      <c r="F16" s="12"/>
      <c r="G16" s="12"/>
      <c r="H16" s="12"/>
      <c r="I16" s="12"/>
      <c r="J16" s="12"/>
      <c r="K16" s="12"/>
      <c r="L16" s="12"/>
      <c r="M16" s="12"/>
      <c r="N16" s="12"/>
      <c r="O16" s="13"/>
    </row>
    <row r="17" spans="1:18" s="20" customFormat="1" ht="31.5" customHeight="1" thickBot="1" x14ac:dyDescent="0.3">
      <c r="A17" s="149" t="s">
        <v>24</v>
      </c>
      <c r="B17" s="150"/>
      <c r="C17" s="150"/>
      <c r="D17" s="150"/>
      <c r="E17" s="150"/>
      <c r="F17" s="150"/>
      <c r="G17" s="150"/>
      <c r="H17" s="149" t="s">
        <v>14</v>
      </c>
      <c r="I17" s="150"/>
      <c r="J17" s="150"/>
      <c r="K17" s="150"/>
      <c r="L17" s="150"/>
      <c r="M17" s="150"/>
      <c r="N17" s="150"/>
      <c r="O17" s="151"/>
    </row>
    <row r="18" spans="1:18" x14ac:dyDescent="0.25">
      <c r="A18" s="10"/>
      <c r="B18" s="5"/>
      <c r="C18" s="5"/>
      <c r="D18" s="5"/>
      <c r="E18" s="5"/>
      <c r="F18" s="5"/>
      <c r="G18" s="5"/>
      <c r="H18" s="10"/>
      <c r="I18" s="5"/>
      <c r="J18" s="5"/>
      <c r="K18" s="5"/>
      <c r="L18" s="5"/>
      <c r="M18" s="5"/>
      <c r="N18" s="5"/>
      <c r="O18" s="9"/>
      <c r="Q18" s="4" t="s">
        <v>2678</v>
      </c>
      <c r="R18" s="4" t="s">
        <v>2679</v>
      </c>
    </row>
    <row r="19" spans="1:18" ht="24.75" customHeight="1" x14ac:dyDescent="0.25">
      <c r="A19" s="10"/>
      <c r="B19" s="85" t="s">
        <v>2</v>
      </c>
      <c r="C19" s="32"/>
      <c r="D19" s="32"/>
      <c r="E19" s="32"/>
      <c r="F19" s="32"/>
      <c r="G19" s="5"/>
      <c r="H19" s="196" t="s">
        <v>2669</v>
      </c>
      <c r="I19" s="82" t="s">
        <v>13</v>
      </c>
      <c r="J19" s="83" t="s">
        <v>12</v>
      </c>
      <c r="K19" s="83" t="s">
        <v>2630</v>
      </c>
      <c r="L19" s="83" t="s">
        <v>1167</v>
      </c>
      <c r="M19" s="83" t="s">
        <v>1168</v>
      </c>
      <c r="N19" s="84" t="s">
        <v>2631</v>
      </c>
      <c r="O19" s="9"/>
      <c r="Q19" s="72" t="str" cm="1">
        <f t="array" ref="Q19">Tabla31[NIT:]</f>
        <v>900093940-1</v>
      </c>
      <c r="R19" s="72" t="str">
        <f>B23</f>
        <v>FUNDACION INTEGRACION SOCIAL AFROCOLOMBIANA FISA</v>
      </c>
    </row>
    <row r="20" spans="1:18" ht="30" customHeight="1" x14ac:dyDescent="0.25">
      <c r="A20" s="10"/>
      <c r="B20" s="100" t="s">
        <v>2731</v>
      </c>
      <c r="C20" s="5"/>
      <c r="D20" s="5"/>
      <c r="E20" s="5"/>
      <c r="F20" s="5"/>
      <c r="G20" s="5"/>
      <c r="H20" s="196"/>
      <c r="I20" s="90" t="s">
        <v>214</v>
      </c>
      <c r="J20" s="90" t="s">
        <v>254</v>
      </c>
      <c r="K20" s="102">
        <v>674370788</v>
      </c>
      <c r="L20" s="103">
        <v>44200</v>
      </c>
      <c r="M20" s="103">
        <v>44562</v>
      </c>
      <c r="N20" s="104">
        <f>+(M20-L20)/30</f>
        <v>12.066666666666666</v>
      </c>
      <c r="O20" s="9"/>
    </row>
    <row r="21" spans="1:18" x14ac:dyDescent="0.25">
      <c r="A21" s="10"/>
      <c r="B21" s="5"/>
      <c r="C21" s="5"/>
      <c r="D21" s="5"/>
      <c r="E21" s="5"/>
      <c r="F21" s="5"/>
      <c r="G21" s="5"/>
      <c r="H21" s="10"/>
      <c r="I21" s="5"/>
      <c r="J21" s="5"/>
      <c r="K21" s="5"/>
      <c r="L21" s="5"/>
      <c r="M21" s="5"/>
      <c r="N21" s="5"/>
      <c r="O21" s="9"/>
    </row>
    <row r="22" spans="1:18" x14ac:dyDescent="0.25">
      <c r="A22" s="10"/>
      <c r="B22" s="169" t="s">
        <v>3</v>
      </c>
      <c r="C22" s="169"/>
      <c r="D22" s="169"/>
      <c r="E22" s="169"/>
      <c r="F22" s="169"/>
      <c r="G22" s="5"/>
      <c r="H22" s="188" t="s">
        <v>4</v>
      </c>
      <c r="I22" s="189"/>
      <c r="J22" s="189"/>
      <c r="K22" s="189"/>
      <c r="L22" s="189"/>
      <c r="M22" s="189"/>
      <c r="N22" s="189"/>
      <c r="O22" s="190"/>
    </row>
    <row r="23" spans="1:18" ht="21" customHeight="1" x14ac:dyDescent="0.25">
      <c r="A23" s="10"/>
      <c r="B23" s="186" t="s">
        <v>2732</v>
      </c>
      <c r="C23" s="186"/>
      <c r="D23" s="186"/>
      <c r="E23" s="186"/>
      <c r="F23" s="186"/>
      <c r="G23" s="5"/>
      <c r="H23" s="193" t="s">
        <v>2704</v>
      </c>
      <c r="I23" s="194"/>
      <c r="J23" s="194"/>
      <c r="K23" s="194"/>
      <c r="L23" s="194"/>
      <c r="M23" s="194"/>
      <c r="N23" s="194"/>
      <c r="O23" s="195"/>
    </row>
    <row r="24" spans="1:18" ht="21" customHeight="1" x14ac:dyDescent="0.25">
      <c r="A24" s="10"/>
      <c r="B24" s="186"/>
      <c r="C24" s="186"/>
      <c r="D24" s="186"/>
      <c r="E24" s="186"/>
      <c r="F24" s="186"/>
      <c r="G24" s="5"/>
      <c r="H24" s="193"/>
      <c r="I24" s="194"/>
      <c r="J24" s="194"/>
      <c r="K24" s="194"/>
      <c r="L24" s="194"/>
      <c r="M24" s="194"/>
      <c r="N24" s="194"/>
      <c r="O24" s="195"/>
    </row>
    <row r="25" spans="1:18" ht="8.25" customHeight="1" thickBot="1" x14ac:dyDescent="0.3">
      <c r="A25" s="11"/>
      <c r="B25" s="12"/>
      <c r="C25" s="12"/>
      <c r="D25" s="12"/>
      <c r="E25" s="12"/>
      <c r="F25" s="12"/>
      <c r="G25" s="12"/>
      <c r="H25" s="11"/>
      <c r="I25" s="21"/>
      <c r="J25" s="21"/>
      <c r="K25" s="21"/>
      <c r="L25" s="21"/>
      <c r="M25" s="12"/>
      <c r="N25" s="12"/>
      <c r="O25" s="13"/>
    </row>
    <row r="26" spans="1:18" ht="8.25" customHeight="1" thickBot="1" x14ac:dyDescent="0.3"/>
    <row r="27" spans="1:18" s="20" customFormat="1" ht="31.5" customHeight="1" thickBot="1" x14ac:dyDescent="0.3">
      <c r="A27" s="149" t="s">
        <v>5</v>
      </c>
      <c r="B27" s="150"/>
      <c r="C27" s="150"/>
      <c r="D27" s="150"/>
      <c r="E27" s="150"/>
      <c r="F27" s="150"/>
      <c r="G27" s="150"/>
      <c r="H27" s="150"/>
      <c r="I27" s="150"/>
      <c r="J27" s="150"/>
      <c r="K27" s="150"/>
      <c r="L27" s="150"/>
      <c r="M27" s="150"/>
      <c r="N27" s="150"/>
      <c r="O27" s="151"/>
    </row>
    <row r="28" spans="1:18" ht="8.25" customHeight="1" thickBot="1" x14ac:dyDescent="0.3"/>
    <row r="29" spans="1:18" s="20" customFormat="1" ht="31.5" customHeight="1" thickBot="1" x14ac:dyDescent="0.3">
      <c r="A29" s="176" t="s">
        <v>6</v>
      </c>
      <c r="B29" s="177"/>
      <c r="C29" s="177"/>
      <c r="D29" s="177"/>
      <c r="E29" s="177"/>
      <c r="F29" s="177"/>
      <c r="G29" s="177"/>
      <c r="H29" s="177"/>
      <c r="I29" s="177"/>
      <c r="J29" s="177"/>
      <c r="K29" s="177"/>
      <c r="L29" s="177"/>
      <c r="M29" s="177"/>
      <c r="N29" s="177"/>
      <c r="O29" s="178"/>
    </row>
    <row r="30" spans="1:18" ht="15" customHeight="1" x14ac:dyDescent="0.25">
      <c r="A30" s="179" t="s">
        <v>15</v>
      </c>
      <c r="B30" s="180"/>
      <c r="C30" s="180"/>
      <c r="D30" s="180"/>
      <c r="E30" s="180"/>
      <c r="F30" s="180"/>
      <c r="G30" s="180"/>
      <c r="H30" s="180"/>
      <c r="I30" s="180"/>
      <c r="J30" s="180"/>
      <c r="K30" s="180"/>
      <c r="L30" s="180"/>
      <c r="M30" s="180"/>
      <c r="N30" s="180"/>
      <c r="O30" s="181"/>
    </row>
    <row r="31" spans="1:18" x14ac:dyDescent="0.25">
      <c r="A31" s="182"/>
      <c r="B31" s="183"/>
      <c r="C31" s="183"/>
      <c r="D31" s="183"/>
      <c r="E31" s="183"/>
      <c r="F31" s="183"/>
      <c r="G31" s="183"/>
      <c r="H31" s="183"/>
      <c r="I31" s="183"/>
      <c r="J31" s="183"/>
      <c r="K31" s="183"/>
      <c r="L31" s="183"/>
      <c r="M31" s="183"/>
      <c r="N31" s="183"/>
      <c r="O31" s="184"/>
    </row>
    <row r="32" spans="1:18" s="1" customFormat="1" ht="26.25" customHeight="1" x14ac:dyDescent="0.25">
      <c r="I32" s="75" t="s">
        <v>11</v>
      </c>
      <c r="J32" s="76"/>
      <c r="O32" s="77"/>
    </row>
    <row r="33" spans="1:15" s="1" customFormat="1" ht="48.75" customHeight="1" x14ac:dyDescent="0.25">
      <c r="A33" s="94" t="s">
        <v>2632</v>
      </c>
      <c r="B33" s="95" t="s">
        <v>7</v>
      </c>
      <c r="C33" s="95" t="s">
        <v>25</v>
      </c>
      <c r="D33" s="95" t="s">
        <v>26</v>
      </c>
      <c r="E33" s="95" t="s">
        <v>2702</v>
      </c>
      <c r="F33" s="95" t="s">
        <v>2703</v>
      </c>
      <c r="G33" s="95" t="s">
        <v>30</v>
      </c>
      <c r="H33" s="95" t="s">
        <v>9</v>
      </c>
      <c r="I33" s="96" t="s">
        <v>13</v>
      </c>
      <c r="J33" s="96" t="s">
        <v>12</v>
      </c>
      <c r="K33" s="95" t="s">
        <v>8</v>
      </c>
      <c r="L33" s="95" t="s">
        <v>2634</v>
      </c>
      <c r="M33" s="95" t="s">
        <v>10</v>
      </c>
      <c r="N33" s="95" t="s">
        <v>1166</v>
      </c>
      <c r="O33" s="78"/>
    </row>
    <row r="34" spans="1:15" s="6" customFormat="1" ht="24.75" customHeight="1" x14ac:dyDescent="0.25">
      <c r="A34" s="73">
        <v>1</v>
      </c>
      <c r="B34" s="106" t="s">
        <v>2705</v>
      </c>
      <c r="C34" s="132" t="s">
        <v>37</v>
      </c>
      <c r="D34" s="101" t="s">
        <v>2711</v>
      </c>
      <c r="E34" s="108">
        <v>43572</v>
      </c>
      <c r="F34" s="108">
        <v>43814</v>
      </c>
      <c r="G34" s="109">
        <f>IF(AND(E34&lt;&gt;"",F34&lt;&gt;""),((F34-E34)/30),"")</f>
        <v>8.0666666666666664</v>
      </c>
      <c r="H34" s="106" t="s">
        <v>2721</v>
      </c>
      <c r="I34" s="110" t="s">
        <v>214</v>
      </c>
      <c r="J34" s="110" t="s">
        <v>235</v>
      </c>
      <c r="K34" s="133">
        <v>115207800</v>
      </c>
      <c r="L34" s="107" t="s">
        <v>1154</v>
      </c>
      <c r="M34" s="112">
        <f t="shared" ref="M34:M53" si="0">+IF(L34="No",1,IF(L34="Si","Ingrese %",""))</f>
        <v>1</v>
      </c>
      <c r="N34" s="107" t="s">
        <v>32</v>
      </c>
      <c r="O34" s="60"/>
    </row>
    <row r="35" spans="1:15" s="6" customFormat="1" ht="24.75" customHeight="1" x14ac:dyDescent="0.25">
      <c r="A35" s="73">
        <v>2</v>
      </c>
      <c r="B35" s="106" t="s">
        <v>2705</v>
      </c>
      <c r="C35" s="132" t="s">
        <v>37</v>
      </c>
      <c r="D35" s="101" t="s">
        <v>2712</v>
      </c>
      <c r="E35" s="108">
        <v>43572</v>
      </c>
      <c r="F35" s="108">
        <v>43814</v>
      </c>
      <c r="G35" s="109">
        <f>IF(AND(E35&lt;&gt;"",F35&lt;&gt;""),((F35-E35)/30),"")</f>
        <v>8.0666666666666664</v>
      </c>
      <c r="H35" s="106" t="s">
        <v>2721</v>
      </c>
      <c r="I35" s="110" t="s">
        <v>169</v>
      </c>
      <c r="J35" s="110" t="s">
        <v>171</v>
      </c>
      <c r="K35" s="133">
        <v>35746400</v>
      </c>
      <c r="L35" s="107" t="s">
        <v>1154</v>
      </c>
      <c r="M35" s="112">
        <f t="shared" si="0"/>
        <v>1</v>
      </c>
      <c r="N35" s="107" t="s">
        <v>32</v>
      </c>
      <c r="O35" s="60"/>
    </row>
    <row r="36" spans="1:15" s="6" customFormat="1" ht="24.75" customHeight="1" x14ac:dyDescent="0.25">
      <c r="A36" s="73">
        <v>3</v>
      </c>
      <c r="B36" s="106" t="s">
        <v>2706</v>
      </c>
      <c r="C36" s="107" t="s">
        <v>37</v>
      </c>
      <c r="D36" s="101" t="s">
        <v>2713</v>
      </c>
      <c r="E36" s="108">
        <v>43511</v>
      </c>
      <c r="F36" s="108">
        <v>43794</v>
      </c>
      <c r="G36" s="109">
        <f t="shared" ref="G36:G53" si="1">IF(AND(E36&lt;&gt;"",F36&lt;&gt;""),((F36-E36)/30),"")</f>
        <v>9.4333333333333336</v>
      </c>
      <c r="H36" s="106" t="s">
        <v>2722</v>
      </c>
      <c r="I36" s="110" t="s">
        <v>214</v>
      </c>
      <c r="J36" s="110" t="s">
        <v>235</v>
      </c>
      <c r="K36" s="133">
        <v>5200000</v>
      </c>
      <c r="L36" s="107" t="s">
        <v>1154</v>
      </c>
      <c r="M36" s="112">
        <f t="shared" si="0"/>
        <v>1</v>
      </c>
      <c r="N36" s="107" t="s">
        <v>32</v>
      </c>
      <c r="O36" s="60"/>
    </row>
    <row r="37" spans="1:15" s="6" customFormat="1" ht="24.75" customHeight="1" x14ac:dyDescent="0.25">
      <c r="A37" s="73">
        <v>4</v>
      </c>
      <c r="B37" s="106" t="s">
        <v>2707</v>
      </c>
      <c r="C37" s="107" t="s">
        <v>38</v>
      </c>
      <c r="D37" s="101" t="s">
        <v>2714</v>
      </c>
      <c r="E37" s="108">
        <v>43116</v>
      </c>
      <c r="F37" s="108">
        <v>43438</v>
      </c>
      <c r="G37" s="109">
        <f t="shared" si="1"/>
        <v>10.733333333333333</v>
      </c>
      <c r="H37" s="106" t="s">
        <v>2722</v>
      </c>
      <c r="I37" s="114" t="s">
        <v>214</v>
      </c>
      <c r="J37" s="114" t="s">
        <v>216</v>
      </c>
      <c r="K37" s="133">
        <v>4300000</v>
      </c>
      <c r="L37" s="107" t="s">
        <v>1154</v>
      </c>
      <c r="M37" s="112">
        <f t="shared" si="0"/>
        <v>1</v>
      </c>
      <c r="N37" s="107" t="s">
        <v>32</v>
      </c>
      <c r="O37" s="60"/>
    </row>
    <row r="38" spans="1:15" s="7" customFormat="1" ht="24.75" customHeight="1" x14ac:dyDescent="0.25">
      <c r="A38" s="74">
        <v>5</v>
      </c>
      <c r="B38" s="106" t="s">
        <v>2707</v>
      </c>
      <c r="C38" s="107" t="s">
        <v>38</v>
      </c>
      <c r="D38" s="101" t="s">
        <v>2715</v>
      </c>
      <c r="E38" s="108">
        <v>42781</v>
      </c>
      <c r="F38" s="108">
        <v>43069</v>
      </c>
      <c r="G38" s="109">
        <f t="shared" si="1"/>
        <v>9.6</v>
      </c>
      <c r="H38" s="106" t="s">
        <v>2722</v>
      </c>
      <c r="I38" s="114" t="s">
        <v>214</v>
      </c>
      <c r="J38" s="114" t="s">
        <v>216</v>
      </c>
      <c r="K38" s="133">
        <v>4000000</v>
      </c>
      <c r="L38" s="107" t="s">
        <v>1154</v>
      </c>
      <c r="M38" s="112">
        <f t="shared" si="0"/>
        <v>1</v>
      </c>
      <c r="N38" s="107" t="s">
        <v>32</v>
      </c>
      <c r="O38" s="60"/>
    </row>
    <row r="39" spans="1:15" s="7" customFormat="1" ht="24.75" customHeight="1" x14ac:dyDescent="0.25">
      <c r="A39" s="74">
        <v>6</v>
      </c>
      <c r="B39" s="106" t="s">
        <v>2708</v>
      </c>
      <c r="C39" s="107" t="s">
        <v>38</v>
      </c>
      <c r="D39" s="101" t="s">
        <v>2716</v>
      </c>
      <c r="E39" s="108">
        <v>42437</v>
      </c>
      <c r="F39" s="108">
        <v>42714</v>
      </c>
      <c r="G39" s="109">
        <f t="shared" si="1"/>
        <v>9.2333333333333325</v>
      </c>
      <c r="H39" s="106" t="s">
        <v>2723</v>
      </c>
      <c r="I39" s="114" t="s">
        <v>214</v>
      </c>
      <c r="J39" s="114" t="s">
        <v>216</v>
      </c>
      <c r="K39" s="133">
        <v>225000000</v>
      </c>
      <c r="L39" s="107" t="s">
        <v>1154</v>
      </c>
      <c r="M39" s="112">
        <f t="shared" si="0"/>
        <v>1</v>
      </c>
      <c r="N39" s="107" t="s">
        <v>32</v>
      </c>
      <c r="O39" s="60"/>
    </row>
    <row r="40" spans="1:15" s="7" customFormat="1" ht="24.75" customHeight="1" x14ac:dyDescent="0.25">
      <c r="A40" s="74">
        <v>7</v>
      </c>
      <c r="B40" s="106" t="s">
        <v>2709</v>
      </c>
      <c r="C40" s="107" t="s">
        <v>38</v>
      </c>
      <c r="D40" s="101" t="s">
        <v>2717</v>
      </c>
      <c r="E40" s="108">
        <v>42380</v>
      </c>
      <c r="F40" s="101" t="s">
        <v>2719</v>
      </c>
      <c r="G40" s="109" t="e">
        <f t="shared" si="1"/>
        <v>#VALUE!</v>
      </c>
      <c r="H40" s="106" t="s">
        <v>2722</v>
      </c>
      <c r="I40" s="114" t="s">
        <v>214</v>
      </c>
      <c r="J40" s="114" t="s">
        <v>216</v>
      </c>
      <c r="K40" s="133">
        <v>3500000</v>
      </c>
      <c r="L40" s="107" t="s">
        <v>1154</v>
      </c>
      <c r="M40" s="118">
        <f t="shared" si="0"/>
        <v>1</v>
      </c>
      <c r="N40" s="107" t="s">
        <v>32</v>
      </c>
      <c r="O40" s="60"/>
    </row>
    <row r="41" spans="1:15" s="7" customFormat="1" ht="24.75" customHeight="1" x14ac:dyDescent="0.25">
      <c r="A41" s="74">
        <v>8</v>
      </c>
      <c r="B41" s="106" t="s">
        <v>2710</v>
      </c>
      <c r="C41" s="107" t="s">
        <v>38</v>
      </c>
      <c r="D41" s="101" t="s">
        <v>2718</v>
      </c>
      <c r="E41" s="108">
        <v>42075</v>
      </c>
      <c r="F41" s="101" t="s">
        <v>2720</v>
      </c>
      <c r="G41" s="109" t="e">
        <f t="shared" si="1"/>
        <v>#VALUE!</v>
      </c>
      <c r="H41" s="106" t="s">
        <v>2724</v>
      </c>
      <c r="I41" s="114" t="s">
        <v>214</v>
      </c>
      <c r="J41" s="114" t="s">
        <v>216</v>
      </c>
      <c r="K41" s="133">
        <v>30000000</v>
      </c>
      <c r="L41" s="107" t="s">
        <v>1154</v>
      </c>
      <c r="M41" s="118">
        <f t="shared" si="0"/>
        <v>1</v>
      </c>
      <c r="N41" s="107" t="s">
        <v>32</v>
      </c>
      <c r="O41" s="60"/>
    </row>
    <row r="42" spans="1:15" s="7" customFormat="1" ht="24.75" customHeight="1" x14ac:dyDescent="0.25">
      <c r="A42" s="74">
        <v>9</v>
      </c>
      <c r="B42" s="113"/>
      <c r="C42" s="107"/>
      <c r="D42" s="116"/>
      <c r="E42" s="116"/>
      <c r="F42" s="116"/>
      <c r="G42" s="109" t="str">
        <f t="shared" si="1"/>
        <v/>
      </c>
      <c r="H42" s="113"/>
      <c r="I42" s="114"/>
      <c r="J42" s="114"/>
      <c r="K42" s="117"/>
      <c r="L42" s="107"/>
      <c r="M42" s="118" t="str">
        <f t="shared" si="0"/>
        <v/>
      </c>
      <c r="N42" s="107"/>
      <c r="O42" s="60"/>
    </row>
    <row r="43" spans="1:15" s="7" customFormat="1" ht="24.75" customHeight="1" x14ac:dyDescent="0.25">
      <c r="A43" s="74">
        <v>10</v>
      </c>
      <c r="B43" s="113"/>
      <c r="C43" s="107"/>
      <c r="D43" s="116"/>
      <c r="E43" s="116"/>
      <c r="F43" s="116"/>
      <c r="G43" s="109" t="str">
        <f t="shared" si="1"/>
        <v/>
      </c>
      <c r="H43" s="113"/>
      <c r="I43" s="116"/>
      <c r="J43" s="116"/>
      <c r="K43" s="117"/>
      <c r="L43" s="107"/>
      <c r="M43" s="118" t="str">
        <f t="shared" si="0"/>
        <v/>
      </c>
      <c r="N43" s="107"/>
      <c r="O43" s="60"/>
    </row>
    <row r="44" spans="1:15" s="7" customFormat="1" ht="24.75" customHeight="1" x14ac:dyDescent="0.25">
      <c r="A44" s="74">
        <v>11</v>
      </c>
      <c r="B44" s="113"/>
      <c r="C44" s="107"/>
      <c r="D44" s="116"/>
      <c r="E44" s="116"/>
      <c r="F44" s="116"/>
      <c r="G44" s="109" t="str">
        <f t="shared" si="1"/>
        <v/>
      </c>
      <c r="H44" s="113"/>
      <c r="I44" s="116"/>
      <c r="J44" s="116"/>
      <c r="K44" s="117"/>
      <c r="L44" s="107"/>
      <c r="M44" s="118" t="str">
        <f t="shared" si="0"/>
        <v/>
      </c>
      <c r="N44" s="107"/>
      <c r="O44" s="60"/>
    </row>
    <row r="45" spans="1:15" s="7" customFormat="1" ht="24.75" customHeight="1" x14ac:dyDescent="0.25">
      <c r="A45" s="74">
        <v>12</v>
      </c>
      <c r="B45" s="113"/>
      <c r="C45" s="107"/>
      <c r="D45" s="116"/>
      <c r="E45" s="116"/>
      <c r="F45" s="116"/>
      <c r="G45" s="109" t="str">
        <f t="shared" si="1"/>
        <v/>
      </c>
      <c r="H45" s="113"/>
      <c r="I45" s="116"/>
      <c r="J45" s="116"/>
      <c r="K45" s="117"/>
      <c r="L45" s="107"/>
      <c r="M45" s="118" t="str">
        <f t="shared" si="0"/>
        <v/>
      </c>
      <c r="N45" s="107"/>
      <c r="O45" s="60"/>
    </row>
    <row r="46" spans="1:15" s="7" customFormat="1" ht="24.75" customHeight="1" x14ac:dyDescent="0.25">
      <c r="A46" s="74">
        <v>13</v>
      </c>
      <c r="B46" s="113"/>
      <c r="C46" s="107"/>
      <c r="D46" s="116"/>
      <c r="E46" s="116"/>
      <c r="F46" s="116"/>
      <c r="G46" s="109" t="str">
        <f t="shared" si="1"/>
        <v/>
      </c>
      <c r="H46" s="113"/>
      <c r="I46" s="116"/>
      <c r="J46" s="116"/>
      <c r="K46" s="117"/>
      <c r="L46" s="107"/>
      <c r="M46" s="118" t="str">
        <f t="shared" si="0"/>
        <v/>
      </c>
      <c r="N46" s="107"/>
      <c r="O46" s="60"/>
    </row>
    <row r="47" spans="1:15" s="7" customFormat="1" ht="24.75" customHeight="1" x14ac:dyDescent="0.25">
      <c r="A47" s="74">
        <v>14</v>
      </c>
      <c r="B47" s="113"/>
      <c r="C47" s="107"/>
      <c r="D47" s="116"/>
      <c r="E47" s="116"/>
      <c r="F47" s="116"/>
      <c r="G47" s="109" t="str">
        <f t="shared" si="1"/>
        <v/>
      </c>
      <c r="H47" s="113"/>
      <c r="I47" s="116"/>
      <c r="J47" s="116"/>
      <c r="K47" s="117"/>
      <c r="L47" s="107"/>
      <c r="M47" s="118" t="str">
        <f t="shared" si="0"/>
        <v/>
      </c>
      <c r="N47" s="107"/>
      <c r="O47" s="60"/>
    </row>
    <row r="48" spans="1:15" s="7" customFormat="1" ht="24.75" customHeight="1" x14ac:dyDescent="0.25">
      <c r="A48" s="74">
        <v>15</v>
      </c>
      <c r="B48" s="113"/>
      <c r="C48" s="107"/>
      <c r="D48" s="116"/>
      <c r="E48" s="116"/>
      <c r="F48" s="116"/>
      <c r="G48" s="109" t="str">
        <f t="shared" si="1"/>
        <v/>
      </c>
      <c r="H48" s="113"/>
      <c r="I48" s="116"/>
      <c r="J48" s="116"/>
      <c r="K48" s="117"/>
      <c r="L48" s="107"/>
      <c r="M48" s="118" t="str">
        <f t="shared" si="0"/>
        <v/>
      </c>
      <c r="N48" s="107"/>
      <c r="O48" s="60"/>
    </row>
    <row r="49" spans="1:15" s="7" customFormat="1" ht="24.75" customHeight="1" x14ac:dyDescent="0.25">
      <c r="A49" s="74">
        <v>16</v>
      </c>
      <c r="B49" s="113"/>
      <c r="C49" s="107"/>
      <c r="D49" s="116"/>
      <c r="E49" s="116"/>
      <c r="F49" s="116"/>
      <c r="G49" s="109" t="str">
        <f t="shared" si="1"/>
        <v/>
      </c>
      <c r="H49" s="113"/>
      <c r="I49" s="116"/>
      <c r="J49" s="116"/>
      <c r="K49" s="117"/>
      <c r="L49" s="107"/>
      <c r="M49" s="118" t="str">
        <f t="shared" si="0"/>
        <v/>
      </c>
      <c r="N49" s="107"/>
      <c r="O49" s="60"/>
    </row>
    <row r="50" spans="1:15" s="7" customFormat="1" ht="24.75" customHeight="1" x14ac:dyDescent="0.25">
      <c r="A50" s="74">
        <v>17</v>
      </c>
      <c r="B50" s="113"/>
      <c r="C50" s="107"/>
      <c r="D50" s="116"/>
      <c r="E50" s="116"/>
      <c r="F50" s="116"/>
      <c r="G50" s="109" t="str">
        <f t="shared" si="1"/>
        <v/>
      </c>
      <c r="H50" s="113"/>
      <c r="I50" s="116"/>
      <c r="J50" s="116"/>
      <c r="K50" s="117"/>
      <c r="L50" s="107"/>
      <c r="M50" s="118" t="str">
        <f t="shared" si="0"/>
        <v/>
      </c>
      <c r="N50" s="107"/>
      <c r="O50" s="60"/>
    </row>
    <row r="51" spans="1:15" s="7" customFormat="1" ht="24.75" customHeight="1" x14ac:dyDescent="0.25">
      <c r="A51" s="74">
        <v>18</v>
      </c>
      <c r="B51" s="113"/>
      <c r="C51" s="107"/>
      <c r="D51" s="116"/>
      <c r="E51" s="116"/>
      <c r="F51" s="116"/>
      <c r="G51" s="109" t="str">
        <f t="shared" si="1"/>
        <v/>
      </c>
      <c r="H51" s="113"/>
      <c r="I51" s="116"/>
      <c r="J51" s="116"/>
      <c r="K51" s="117"/>
      <c r="L51" s="107"/>
      <c r="M51" s="118" t="str">
        <f t="shared" si="0"/>
        <v/>
      </c>
      <c r="N51" s="107"/>
      <c r="O51" s="60"/>
    </row>
    <row r="52" spans="1:15" s="7" customFormat="1" ht="24.75" customHeight="1" x14ac:dyDescent="0.25">
      <c r="A52" s="74">
        <v>19</v>
      </c>
      <c r="B52" s="113"/>
      <c r="C52" s="107"/>
      <c r="D52" s="116"/>
      <c r="E52" s="116"/>
      <c r="F52" s="116"/>
      <c r="G52" s="109" t="str">
        <f t="shared" si="1"/>
        <v/>
      </c>
      <c r="H52" s="113"/>
      <c r="I52" s="116"/>
      <c r="J52" s="116"/>
      <c r="K52" s="117"/>
      <c r="L52" s="107"/>
      <c r="M52" s="118" t="str">
        <f t="shared" si="0"/>
        <v/>
      </c>
      <c r="N52" s="107"/>
      <c r="O52" s="60"/>
    </row>
    <row r="53" spans="1:15" s="7" customFormat="1" ht="24.75" customHeight="1" x14ac:dyDescent="0.25">
      <c r="A53" s="74">
        <v>20</v>
      </c>
      <c r="B53" s="113"/>
      <c r="C53" s="107"/>
      <c r="D53" s="116"/>
      <c r="E53" s="116"/>
      <c r="F53" s="116"/>
      <c r="G53" s="109" t="str">
        <f t="shared" si="1"/>
        <v/>
      </c>
      <c r="H53" s="113"/>
      <c r="I53" s="116"/>
      <c r="J53" s="116"/>
      <c r="K53" s="117"/>
      <c r="L53" s="107"/>
      <c r="M53" s="118" t="str">
        <f t="shared" si="0"/>
        <v/>
      </c>
      <c r="N53" s="107"/>
      <c r="O53" s="60"/>
    </row>
    <row r="54" spans="1:15" s="7" customFormat="1" ht="24.75" customHeight="1" thickBot="1" x14ac:dyDescent="0.3">
      <c r="A54" s="80"/>
      <c r="B54" s="80"/>
      <c r="C54" s="80"/>
      <c r="D54" s="80"/>
      <c r="E54" s="80"/>
      <c r="F54" s="80"/>
      <c r="G54" s="80"/>
      <c r="H54" s="80"/>
      <c r="I54" s="80"/>
      <c r="J54" s="80"/>
      <c r="K54" s="80"/>
      <c r="L54" s="80"/>
      <c r="M54" s="80"/>
      <c r="N54" s="87"/>
      <c r="O54" s="79"/>
    </row>
    <row r="55" spans="1:15" ht="8.25" customHeight="1" thickBot="1" x14ac:dyDescent="0.3"/>
    <row r="56" spans="1:15" s="20" customFormat="1" ht="31.5" customHeight="1" thickBot="1" x14ac:dyDescent="0.3">
      <c r="A56" s="176" t="s">
        <v>2662</v>
      </c>
      <c r="B56" s="177"/>
      <c r="C56" s="177"/>
      <c r="D56" s="177"/>
      <c r="E56" s="177"/>
      <c r="F56" s="177"/>
      <c r="G56" s="177"/>
      <c r="H56" s="177"/>
      <c r="I56" s="177"/>
      <c r="J56" s="177"/>
      <c r="K56" s="177"/>
      <c r="L56" s="177"/>
      <c r="M56" s="177"/>
      <c r="N56" s="177"/>
      <c r="O56" s="178"/>
    </row>
    <row r="57" spans="1:15" ht="15" customHeight="1" x14ac:dyDescent="0.25">
      <c r="A57" s="179" t="s">
        <v>15</v>
      </c>
      <c r="B57" s="180"/>
      <c r="C57" s="180"/>
      <c r="D57" s="180"/>
      <c r="E57" s="180"/>
      <c r="F57" s="180"/>
      <c r="G57" s="180"/>
      <c r="H57" s="180"/>
      <c r="I57" s="180"/>
      <c r="J57" s="180"/>
      <c r="K57" s="180"/>
      <c r="L57" s="180"/>
      <c r="M57" s="180"/>
      <c r="N57" s="180"/>
      <c r="O57" s="181"/>
    </row>
    <row r="58" spans="1:15" x14ac:dyDescent="0.25">
      <c r="A58" s="182"/>
      <c r="B58" s="183"/>
      <c r="C58" s="183"/>
      <c r="D58" s="183"/>
      <c r="E58" s="183"/>
      <c r="F58" s="183"/>
      <c r="G58" s="183"/>
      <c r="H58" s="183"/>
      <c r="I58" s="183"/>
      <c r="J58" s="183"/>
      <c r="K58" s="183"/>
      <c r="L58" s="183"/>
      <c r="M58" s="183"/>
      <c r="N58" s="183"/>
      <c r="O58" s="184"/>
    </row>
    <row r="59" spans="1:15" s="1" customFormat="1" ht="26.25" customHeight="1" x14ac:dyDescent="0.25">
      <c r="I59" s="163" t="s">
        <v>11</v>
      </c>
      <c r="J59" s="164"/>
    </row>
    <row r="60" spans="1:15" s="1" customFormat="1" ht="44.25" customHeight="1" x14ac:dyDescent="0.25">
      <c r="A60" s="91" t="s">
        <v>2632</v>
      </c>
      <c r="B60" s="92" t="s">
        <v>7</v>
      </c>
      <c r="C60" s="92" t="s">
        <v>25</v>
      </c>
      <c r="D60" s="92" t="s">
        <v>26</v>
      </c>
      <c r="E60" s="92" t="s">
        <v>2702</v>
      </c>
      <c r="F60" s="92" t="s">
        <v>2703</v>
      </c>
      <c r="G60" s="92" t="s">
        <v>30</v>
      </c>
      <c r="H60" s="92" t="s">
        <v>9</v>
      </c>
      <c r="I60" s="93" t="s">
        <v>13</v>
      </c>
      <c r="J60" s="93" t="s">
        <v>12</v>
      </c>
      <c r="K60" s="92" t="s">
        <v>8</v>
      </c>
      <c r="L60" s="92" t="s">
        <v>2633</v>
      </c>
      <c r="M60" s="92" t="s">
        <v>2634</v>
      </c>
      <c r="N60" s="92" t="s">
        <v>10</v>
      </c>
      <c r="O60" s="97" t="s">
        <v>1166</v>
      </c>
    </row>
    <row r="61" spans="1:15" s="6" customFormat="1" ht="24.75" customHeight="1" x14ac:dyDescent="0.25">
      <c r="A61" s="73">
        <v>1</v>
      </c>
      <c r="B61" s="106" t="s">
        <v>2705</v>
      </c>
      <c r="C61" s="107" t="s">
        <v>37</v>
      </c>
      <c r="D61" s="101" t="s">
        <v>2711</v>
      </c>
      <c r="E61" s="108">
        <v>43572</v>
      </c>
      <c r="F61" s="108">
        <v>43814</v>
      </c>
      <c r="G61" s="109">
        <f>IF(AND(E61&lt;&gt;"",F61&lt;&gt;""),((F61-E61)/30),"")</f>
        <v>8.0666666666666664</v>
      </c>
      <c r="H61" s="106" t="s">
        <v>2721</v>
      </c>
      <c r="I61" s="110" t="s">
        <v>214</v>
      </c>
      <c r="J61" s="110" t="s">
        <v>235</v>
      </c>
      <c r="K61" s="133">
        <v>115207800</v>
      </c>
      <c r="L61" s="120" t="str">
        <f t="shared" ref="L61:L79" si="2">+IF(AND(K61&gt;0,O61="Ejecución"),K61/877802,IF(AND(K61&gt;0,O61&lt;&gt;"Ejecución"),"-",""))</f>
        <v>-</v>
      </c>
      <c r="M61" s="107" t="s">
        <v>1154</v>
      </c>
      <c r="N61" s="118">
        <f t="shared" ref="N61:N79" si="3">+IF(M61="No",1,IF(M61="Si","Ingrese %",""))</f>
        <v>1</v>
      </c>
      <c r="O61" s="121"/>
    </row>
    <row r="62" spans="1:15" s="6" customFormat="1" ht="24.75" customHeight="1" x14ac:dyDescent="0.25">
      <c r="A62" s="73">
        <v>2</v>
      </c>
      <c r="B62" s="106" t="s">
        <v>2705</v>
      </c>
      <c r="C62" s="107" t="s">
        <v>37</v>
      </c>
      <c r="D62" s="101" t="s">
        <v>2712</v>
      </c>
      <c r="E62" s="108">
        <v>43572</v>
      </c>
      <c r="F62" s="108">
        <v>43814</v>
      </c>
      <c r="G62" s="109">
        <f>IF(AND(E62&lt;&gt;"",F62&lt;&gt;""),((F62-E62)/30),"")</f>
        <v>8.0666666666666664</v>
      </c>
      <c r="H62" s="106" t="s">
        <v>2721</v>
      </c>
      <c r="I62" s="110" t="s">
        <v>169</v>
      </c>
      <c r="J62" s="110" t="s">
        <v>171</v>
      </c>
      <c r="K62" s="133">
        <v>35746400</v>
      </c>
      <c r="L62" s="120" t="str">
        <f t="shared" si="2"/>
        <v>-</v>
      </c>
      <c r="M62" s="107" t="s">
        <v>1154</v>
      </c>
      <c r="N62" s="118">
        <f t="shared" si="3"/>
        <v>1</v>
      </c>
      <c r="O62" s="121"/>
    </row>
    <row r="63" spans="1:15" s="6" customFormat="1" ht="24.75" customHeight="1" x14ac:dyDescent="0.25">
      <c r="A63" s="73">
        <v>3</v>
      </c>
      <c r="B63" s="106" t="s">
        <v>2706</v>
      </c>
      <c r="C63" s="107" t="s">
        <v>37</v>
      </c>
      <c r="D63" s="101" t="s">
        <v>2713</v>
      </c>
      <c r="E63" s="108">
        <v>43511</v>
      </c>
      <c r="F63" s="108">
        <v>43794</v>
      </c>
      <c r="G63" s="109">
        <f t="shared" ref="G63:G79" si="4">IF(AND(E63&lt;&gt;"",F63&lt;&gt;""),((F63-E63)/30),"")</f>
        <v>9.4333333333333336</v>
      </c>
      <c r="H63" s="106" t="s">
        <v>2722</v>
      </c>
      <c r="I63" s="110" t="s">
        <v>214</v>
      </c>
      <c r="J63" s="110" t="s">
        <v>235</v>
      </c>
      <c r="K63" s="133">
        <v>5200000</v>
      </c>
      <c r="L63" s="120" t="str">
        <f t="shared" si="2"/>
        <v>-</v>
      </c>
      <c r="M63" s="107" t="s">
        <v>1154</v>
      </c>
      <c r="N63" s="118">
        <f t="shared" si="3"/>
        <v>1</v>
      </c>
      <c r="O63" s="121"/>
    </row>
    <row r="64" spans="1:15" s="6" customFormat="1" ht="24.75" customHeight="1" x14ac:dyDescent="0.25">
      <c r="A64" s="73">
        <v>4</v>
      </c>
      <c r="B64" s="106" t="s">
        <v>2707</v>
      </c>
      <c r="C64" s="107" t="s">
        <v>38</v>
      </c>
      <c r="D64" s="101" t="s">
        <v>2714</v>
      </c>
      <c r="E64" s="108">
        <v>43116</v>
      </c>
      <c r="F64" s="108">
        <v>43438</v>
      </c>
      <c r="G64" s="109">
        <f t="shared" si="4"/>
        <v>10.733333333333333</v>
      </c>
      <c r="H64" s="106" t="s">
        <v>2722</v>
      </c>
      <c r="I64" s="114" t="s">
        <v>214</v>
      </c>
      <c r="J64" s="114" t="s">
        <v>216</v>
      </c>
      <c r="K64" s="133">
        <v>4300000</v>
      </c>
      <c r="L64" s="120" t="str">
        <f t="shared" si="2"/>
        <v>-</v>
      </c>
      <c r="M64" s="107" t="s">
        <v>1154</v>
      </c>
      <c r="N64" s="118">
        <f t="shared" si="3"/>
        <v>1</v>
      </c>
      <c r="O64" s="121"/>
    </row>
    <row r="65" spans="1:15" s="7" customFormat="1" ht="24.75" customHeight="1" x14ac:dyDescent="0.25">
      <c r="A65" s="74">
        <v>5</v>
      </c>
      <c r="B65" s="106" t="s">
        <v>2707</v>
      </c>
      <c r="C65" s="107" t="s">
        <v>38</v>
      </c>
      <c r="D65" s="101" t="s">
        <v>2715</v>
      </c>
      <c r="E65" s="108">
        <v>42781</v>
      </c>
      <c r="F65" s="108">
        <v>43069</v>
      </c>
      <c r="G65" s="109">
        <f t="shared" si="4"/>
        <v>9.6</v>
      </c>
      <c r="H65" s="106" t="s">
        <v>2722</v>
      </c>
      <c r="I65" s="114" t="s">
        <v>214</v>
      </c>
      <c r="J65" s="114" t="s">
        <v>216</v>
      </c>
      <c r="K65" s="133">
        <v>4000000</v>
      </c>
      <c r="L65" s="120" t="str">
        <f t="shared" si="2"/>
        <v>-</v>
      </c>
      <c r="M65" s="107" t="s">
        <v>1154</v>
      </c>
      <c r="N65" s="118">
        <f t="shared" si="3"/>
        <v>1</v>
      </c>
      <c r="O65" s="121"/>
    </row>
    <row r="66" spans="1:15" s="7" customFormat="1" ht="24.75" customHeight="1" x14ac:dyDescent="0.25">
      <c r="A66" s="74">
        <v>6</v>
      </c>
      <c r="B66" s="106" t="s">
        <v>2708</v>
      </c>
      <c r="C66" s="107" t="s">
        <v>38</v>
      </c>
      <c r="D66" s="101" t="s">
        <v>2716</v>
      </c>
      <c r="E66" s="108">
        <v>42437</v>
      </c>
      <c r="F66" s="108">
        <v>42714</v>
      </c>
      <c r="G66" s="109">
        <f t="shared" si="4"/>
        <v>9.2333333333333325</v>
      </c>
      <c r="H66" s="106" t="s">
        <v>2723</v>
      </c>
      <c r="I66" s="114" t="s">
        <v>214</v>
      </c>
      <c r="J66" s="114" t="s">
        <v>216</v>
      </c>
      <c r="K66" s="133">
        <v>225000000</v>
      </c>
      <c r="L66" s="120" t="str">
        <f t="shared" si="2"/>
        <v>-</v>
      </c>
      <c r="M66" s="107" t="s">
        <v>1154</v>
      </c>
      <c r="N66" s="118">
        <f t="shared" si="3"/>
        <v>1</v>
      </c>
      <c r="O66" s="121"/>
    </row>
    <row r="67" spans="1:15" s="7" customFormat="1" ht="24.75" customHeight="1" x14ac:dyDescent="0.25">
      <c r="A67" s="74">
        <v>7</v>
      </c>
      <c r="B67" s="106" t="s">
        <v>2709</v>
      </c>
      <c r="C67" s="107" t="s">
        <v>38</v>
      </c>
      <c r="D67" s="101" t="s">
        <v>2717</v>
      </c>
      <c r="E67" s="108">
        <v>42380</v>
      </c>
      <c r="F67" s="101" t="s">
        <v>2719</v>
      </c>
      <c r="G67" s="109" t="e">
        <f t="shared" si="4"/>
        <v>#VALUE!</v>
      </c>
      <c r="H67" s="106" t="s">
        <v>2722</v>
      </c>
      <c r="I67" s="114" t="s">
        <v>214</v>
      </c>
      <c r="J67" s="114" t="s">
        <v>216</v>
      </c>
      <c r="K67" s="133">
        <v>3500000</v>
      </c>
      <c r="L67" s="120" t="str">
        <f t="shared" si="2"/>
        <v>-</v>
      </c>
      <c r="M67" s="107" t="s">
        <v>1154</v>
      </c>
      <c r="N67" s="118">
        <f t="shared" si="3"/>
        <v>1</v>
      </c>
      <c r="O67" s="121"/>
    </row>
    <row r="68" spans="1:15" s="7" customFormat="1" ht="24.75" customHeight="1" x14ac:dyDescent="0.25">
      <c r="A68" s="74">
        <v>8</v>
      </c>
      <c r="B68" s="106" t="s">
        <v>2710</v>
      </c>
      <c r="C68" s="107" t="s">
        <v>38</v>
      </c>
      <c r="D68" s="101" t="s">
        <v>2718</v>
      </c>
      <c r="E68" s="108">
        <v>42075</v>
      </c>
      <c r="F68" s="101" t="s">
        <v>2720</v>
      </c>
      <c r="G68" s="109" t="e">
        <f t="shared" si="4"/>
        <v>#VALUE!</v>
      </c>
      <c r="H68" s="106" t="s">
        <v>2724</v>
      </c>
      <c r="I68" s="114" t="s">
        <v>214</v>
      </c>
      <c r="J68" s="114" t="s">
        <v>216</v>
      </c>
      <c r="K68" s="133">
        <v>30000000</v>
      </c>
      <c r="L68" s="120" t="str">
        <f t="shared" si="2"/>
        <v>-</v>
      </c>
      <c r="M68" s="107" t="s">
        <v>1154</v>
      </c>
      <c r="N68" s="118">
        <f t="shared" si="3"/>
        <v>1</v>
      </c>
      <c r="O68" s="121"/>
    </row>
    <row r="69" spans="1:15" s="7" customFormat="1" ht="24.75" customHeight="1" x14ac:dyDescent="0.25">
      <c r="A69" s="74">
        <v>9</v>
      </c>
      <c r="B69" s="113"/>
      <c r="C69" s="107"/>
      <c r="D69" s="116"/>
      <c r="E69" s="116"/>
      <c r="F69" s="116"/>
      <c r="G69" s="109" t="str">
        <f t="shared" si="4"/>
        <v/>
      </c>
      <c r="H69" s="113"/>
      <c r="I69" s="114"/>
      <c r="J69" s="114"/>
      <c r="K69" s="122"/>
      <c r="L69" s="120" t="str">
        <f t="shared" si="2"/>
        <v/>
      </c>
      <c r="M69" s="107"/>
      <c r="N69" s="118" t="str">
        <f t="shared" si="3"/>
        <v/>
      </c>
      <c r="O69" s="121"/>
    </row>
    <row r="70" spans="1:15" s="7" customFormat="1" ht="24.75" customHeight="1" x14ac:dyDescent="0.25">
      <c r="A70" s="74">
        <v>10</v>
      </c>
      <c r="B70" s="113"/>
      <c r="C70" s="107"/>
      <c r="D70" s="116"/>
      <c r="E70" s="116"/>
      <c r="F70" s="116"/>
      <c r="G70" s="109" t="str">
        <f t="shared" si="4"/>
        <v/>
      </c>
      <c r="H70" s="113"/>
      <c r="I70" s="116"/>
      <c r="J70" s="116"/>
      <c r="K70" s="122"/>
      <c r="L70" s="120" t="str">
        <f t="shared" si="2"/>
        <v/>
      </c>
      <c r="M70" s="107"/>
      <c r="N70" s="118" t="str">
        <f t="shared" si="3"/>
        <v/>
      </c>
      <c r="O70" s="121"/>
    </row>
    <row r="71" spans="1:15" s="7" customFormat="1" ht="24.75" customHeight="1" x14ac:dyDescent="0.25">
      <c r="A71" s="74">
        <v>11</v>
      </c>
      <c r="B71" s="113"/>
      <c r="C71" s="107"/>
      <c r="D71" s="116"/>
      <c r="E71" s="116"/>
      <c r="F71" s="116"/>
      <c r="G71" s="109" t="str">
        <f t="shared" si="4"/>
        <v/>
      </c>
      <c r="H71" s="113"/>
      <c r="I71" s="116"/>
      <c r="J71" s="116"/>
      <c r="K71" s="122"/>
      <c r="L71" s="120" t="str">
        <f t="shared" si="2"/>
        <v/>
      </c>
      <c r="M71" s="107"/>
      <c r="N71" s="118" t="str">
        <f t="shared" si="3"/>
        <v/>
      </c>
      <c r="O71" s="121"/>
    </row>
    <row r="72" spans="1:15" s="7" customFormat="1" ht="24.75" customHeight="1" x14ac:dyDescent="0.25">
      <c r="A72" s="74">
        <v>12</v>
      </c>
      <c r="B72" s="113"/>
      <c r="C72" s="107"/>
      <c r="D72" s="116"/>
      <c r="E72" s="116"/>
      <c r="F72" s="116"/>
      <c r="G72" s="109" t="str">
        <f t="shared" si="4"/>
        <v/>
      </c>
      <c r="H72" s="113"/>
      <c r="I72" s="116"/>
      <c r="J72" s="116"/>
      <c r="K72" s="122"/>
      <c r="L72" s="120" t="str">
        <f t="shared" si="2"/>
        <v/>
      </c>
      <c r="M72" s="107"/>
      <c r="N72" s="118" t="str">
        <f t="shared" si="3"/>
        <v/>
      </c>
      <c r="O72" s="121"/>
    </row>
    <row r="73" spans="1:15" s="7" customFormat="1" ht="24.75" customHeight="1" x14ac:dyDescent="0.25">
      <c r="A73" s="74">
        <v>13</v>
      </c>
      <c r="B73" s="113"/>
      <c r="C73" s="107"/>
      <c r="D73" s="116"/>
      <c r="E73" s="116"/>
      <c r="F73" s="116"/>
      <c r="G73" s="109" t="str">
        <f t="shared" si="4"/>
        <v/>
      </c>
      <c r="H73" s="113"/>
      <c r="I73" s="116"/>
      <c r="J73" s="116"/>
      <c r="K73" s="122"/>
      <c r="L73" s="120" t="str">
        <f t="shared" si="2"/>
        <v/>
      </c>
      <c r="M73" s="107"/>
      <c r="N73" s="118" t="str">
        <f t="shared" si="3"/>
        <v/>
      </c>
      <c r="O73" s="121"/>
    </row>
    <row r="74" spans="1:15" s="7" customFormat="1" ht="24.75" customHeight="1" x14ac:dyDescent="0.25">
      <c r="A74" s="74">
        <v>14</v>
      </c>
      <c r="B74" s="113"/>
      <c r="C74" s="107"/>
      <c r="D74" s="116"/>
      <c r="E74" s="116"/>
      <c r="F74" s="116"/>
      <c r="G74" s="109" t="str">
        <f t="shared" si="4"/>
        <v/>
      </c>
      <c r="H74" s="113"/>
      <c r="I74" s="116"/>
      <c r="J74" s="116"/>
      <c r="K74" s="122"/>
      <c r="L74" s="120" t="str">
        <f t="shared" si="2"/>
        <v/>
      </c>
      <c r="M74" s="107"/>
      <c r="N74" s="118" t="str">
        <f t="shared" si="3"/>
        <v/>
      </c>
      <c r="O74" s="121"/>
    </row>
    <row r="75" spans="1:15" s="7" customFormat="1" ht="24.75" customHeight="1" x14ac:dyDescent="0.25">
      <c r="A75" s="74">
        <v>15</v>
      </c>
      <c r="B75" s="113"/>
      <c r="C75" s="107"/>
      <c r="D75" s="116"/>
      <c r="E75" s="116"/>
      <c r="F75" s="116"/>
      <c r="G75" s="109" t="str">
        <f t="shared" si="4"/>
        <v/>
      </c>
      <c r="H75" s="113"/>
      <c r="I75" s="116"/>
      <c r="J75" s="116"/>
      <c r="K75" s="122"/>
      <c r="L75" s="120" t="str">
        <f t="shared" si="2"/>
        <v/>
      </c>
      <c r="M75" s="107"/>
      <c r="N75" s="118" t="str">
        <f t="shared" si="3"/>
        <v/>
      </c>
      <c r="O75" s="121"/>
    </row>
    <row r="76" spans="1:15" s="7" customFormat="1" ht="24.75" customHeight="1" x14ac:dyDescent="0.25">
      <c r="A76" s="74">
        <v>16</v>
      </c>
      <c r="B76" s="113"/>
      <c r="C76" s="107"/>
      <c r="D76" s="116"/>
      <c r="E76" s="116"/>
      <c r="F76" s="116"/>
      <c r="G76" s="109" t="str">
        <f t="shared" si="4"/>
        <v/>
      </c>
      <c r="H76" s="113"/>
      <c r="I76" s="116"/>
      <c r="J76" s="116"/>
      <c r="K76" s="122"/>
      <c r="L76" s="120" t="str">
        <f t="shared" si="2"/>
        <v/>
      </c>
      <c r="M76" s="107"/>
      <c r="N76" s="118" t="str">
        <f t="shared" si="3"/>
        <v/>
      </c>
      <c r="O76" s="121"/>
    </row>
    <row r="77" spans="1:15" s="7" customFormat="1" ht="24.75" customHeight="1" x14ac:dyDescent="0.25">
      <c r="A77" s="74">
        <v>17</v>
      </c>
      <c r="B77" s="113"/>
      <c r="C77" s="107"/>
      <c r="D77" s="116"/>
      <c r="E77" s="116"/>
      <c r="F77" s="116"/>
      <c r="G77" s="109" t="str">
        <f t="shared" si="4"/>
        <v/>
      </c>
      <c r="H77" s="113"/>
      <c r="I77" s="116"/>
      <c r="J77" s="116"/>
      <c r="K77" s="122"/>
      <c r="L77" s="120" t="str">
        <f t="shared" si="2"/>
        <v/>
      </c>
      <c r="M77" s="107"/>
      <c r="N77" s="118" t="str">
        <f t="shared" si="3"/>
        <v/>
      </c>
      <c r="O77" s="121"/>
    </row>
    <row r="78" spans="1:15" s="7" customFormat="1" ht="24.75" customHeight="1" x14ac:dyDescent="0.25">
      <c r="A78" s="74">
        <v>18</v>
      </c>
      <c r="B78" s="113"/>
      <c r="C78" s="107"/>
      <c r="D78" s="116"/>
      <c r="E78" s="116"/>
      <c r="F78" s="116"/>
      <c r="G78" s="109" t="str">
        <f t="shared" si="4"/>
        <v/>
      </c>
      <c r="H78" s="113"/>
      <c r="I78" s="116"/>
      <c r="J78" s="116"/>
      <c r="K78" s="122"/>
      <c r="L78" s="120" t="str">
        <f t="shared" si="2"/>
        <v/>
      </c>
      <c r="M78" s="107"/>
      <c r="N78" s="118" t="str">
        <f t="shared" si="3"/>
        <v/>
      </c>
      <c r="O78" s="121"/>
    </row>
    <row r="79" spans="1:15" s="7" customFormat="1" ht="24.75" customHeight="1" x14ac:dyDescent="0.25">
      <c r="A79" s="74">
        <v>19</v>
      </c>
      <c r="B79" s="113"/>
      <c r="C79" s="107"/>
      <c r="D79" s="116"/>
      <c r="E79" s="116"/>
      <c r="F79" s="116"/>
      <c r="G79" s="109" t="str">
        <f t="shared" si="4"/>
        <v/>
      </c>
      <c r="H79" s="113"/>
      <c r="I79" s="116"/>
      <c r="J79" s="116"/>
      <c r="K79" s="122"/>
      <c r="L79" s="120" t="str">
        <f t="shared" si="2"/>
        <v/>
      </c>
      <c r="M79" s="107"/>
      <c r="N79" s="118" t="str">
        <f t="shared" si="3"/>
        <v/>
      </c>
      <c r="O79" s="121"/>
    </row>
    <row r="80" spans="1:15" s="7" customFormat="1" ht="24.75" customHeight="1" x14ac:dyDescent="0.25">
      <c r="A80" s="74">
        <v>20</v>
      </c>
      <c r="B80" s="113"/>
      <c r="C80" s="107"/>
      <c r="D80" s="116"/>
      <c r="E80" s="116"/>
      <c r="F80" s="116"/>
      <c r="G80" s="109" t="str">
        <f t="shared" ref="G80" si="5">IF(AND(E80&lt;&gt;"",F80&lt;&gt;""),((F80-E80)/30),"")</f>
        <v/>
      </c>
      <c r="H80" s="113"/>
      <c r="I80" s="116"/>
      <c r="J80" s="116"/>
      <c r="K80" s="122"/>
      <c r="L80" s="120" t="str">
        <f t="shared" ref="L80" si="6">+IF(AND(K80&gt;0,O80="Ejecución"),K80/877802,IF(AND(K80&gt;0,O80&lt;&gt;"Ejecución"),"-",""))</f>
        <v/>
      </c>
      <c r="M80" s="107"/>
      <c r="N80" s="118" t="str">
        <f t="shared" ref="N80" si="7">+IF(M80="No",1,IF(M80="Si","Ingrese %",""))</f>
        <v/>
      </c>
      <c r="O80" s="121"/>
    </row>
    <row r="81" spans="1:21" s="7" customFormat="1" ht="24.75" customHeight="1" x14ac:dyDescent="0.25">
      <c r="A81" s="80"/>
      <c r="B81" s="80"/>
      <c r="C81" s="80"/>
      <c r="D81" s="80"/>
      <c r="E81" s="80"/>
      <c r="F81" s="80"/>
      <c r="G81" s="80"/>
      <c r="H81" s="80"/>
      <c r="I81" s="80"/>
      <c r="J81" s="80"/>
      <c r="K81" s="80"/>
      <c r="L81" s="80"/>
      <c r="M81" s="80"/>
      <c r="N81" s="80"/>
      <c r="O81" s="80"/>
    </row>
    <row r="82" spans="1:21" ht="8.25" customHeight="1" thickBot="1" x14ac:dyDescent="0.3"/>
    <row r="83" spans="1:21" s="20" customFormat="1" ht="31.5" customHeight="1" thickBot="1" x14ac:dyDescent="0.3">
      <c r="A83" s="149" t="s">
        <v>16</v>
      </c>
      <c r="B83" s="150"/>
      <c r="C83" s="150"/>
      <c r="D83" s="150"/>
      <c r="E83" s="151"/>
      <c r="F83" s="150" t="s">
        <v>18</v>
      </c>
      <c r="G83" s="150"/>
      <c r="H83" s="150"/>
      <c r="I83" s="149" t="s">
        <v>19</v>
      </c>
      <c r="J83" s="150"/>
      <c r="K83" s="150"/>
      <c r="L83" s="150"/>
      <c r="M83" s="150"/>
      <c r="N83" s="150"/>
      <c r="O83" s="151"/>
    </row>
    <row r="84" spans="1:21" ht="51.75" customHeight="1" x14ac:dyDescent="0.25">
      <c r="A84" s="165" t="s">
        <v>2653</v>
      </c>
      <c r="B84" s="166"/>
      <c r="C84" s="166"/>
      <c r="D84" s="166"/>
      <c r="E84" s="167"/>
      <c r="F84" s="168" t="s">
        <v>1174</v>
      </c>
      <c r="G84" s="168"/>
      <c r="H84" s="168"/>
      <c r="I84" s="165" t="s">
        <v>2656</v>
      </c>
      <c r="J84" s="166"/>
      <c r="K84" s="166"/>
      <c r="L84" s="166"/>
      <c r="M84" s="166"/>
      <c r="N84" s="166"/>
      <c r="O84" s="167"/>
    </row>
    <row r="85" spans="1:21" ht="9" customHeight="1" x14ac:dyDescent="0.25">
      <c r="A85" s="35"/>
      <c r="B85" s="36"/>
      <c r="C85" s="36"/>
      <c r="E85" s="9"/>
      <c r="F85" s="36"/>
      <c r="G85" s="36"/>
      <c r="H85" s="36"/>
      <c r="I85" s="35"/>
      <c r="J85" s="36"/>
      <c r="K85" s="5"/>
      <c r="L85" s="5"/>
      <c r="M85" s="5"/>
      <c r="N85" s="5"/>
      <c r="O85" s="9"/>
      <c r="Q85" s="4" t="s">
        <v>2700</v>
      </c>
      <c r="R85" s="4" t="s">
        <v>2701</v>
      </c>
      <c r="S85" s="4" t="s">
        <v>2681</v>
      </c>
    </row>
    <row r="86" spans="1:21" x14ac:dyDescent="0.25">
      <c r="A86" s="10"/>
      <c r="B86" s="169" t="s">
        <v>2635</v>
      </c>
      <c r="C86" s="169"/>
      <c r="D86" s="169"/>
      <c r="E86" s="9"/>
      <c r="F86" s="5"/>
      <c r="G86" s="170" t="s">
        <v>2635</v>
      </c>
      <c r="H86" s="170"/>
      <c r="I86" s="171" t="s">
        <v>1175</v>
      </c>
      <c r="J86" s="172"/>
      <c r="K86" s="172"/>
      <c r="L86" s="172"/>
      <c r="M86" s="172"/>
      <c r="N86" s="123" t="s">
        <v>31</v>
      </c>
      <c r="O86" s="9"/>
      <c r="S86" s="72" t="str">
        <f>N86</f>
        <v>Si</v>
      </c>
    </row>
    <row r="87" spans="1:21" x14ac:dyDescent="0.25">
      <c r="A87" s="10"/>
      <c r="B87" s="5"/>
      <c r="C87" s="5"/>
      <c r="D87" s="32" t="s">
        <v>17</v>
      </c>
      <c r="E87" s="9"/>
      <c r="F87" s="5"/>
      <c r="G87" s="32" t="s">
        <v>17</v>
      </c>
      <c r="I87" s="10"/>
      <c r="J87" s="5"/>
      <c r="K87" s="5"/>
      <c r="L87" s="5"/>
      <c r="M87" s="5"/>
      <c r="N87" s="5"/>
      <c r="O87" s="9"/>
      <c r="U87" s="4" t="s">
        <v>2680</v>
      </c>
    </row>
    <row r="88" spans="1:21" x14ac:dyDescent="0.25">
      <c r="A88" s="10"/>
      <c r="D88" s="123" t="s">
        <v>31</v>
      </c>
      <c r="E88" s="9"/>
      <c r="F88" s="5"/>
      <c r="G88" s="123" t="s">
        <v>31</v>
      </c>
      <c r="I88" s="173" t="s">
        <v>2673</v>
      </c>
      <c r="J88" s="174"/>
      <c r="K88" s="174"/>
      <c r="L88" s="174"/>
      <c r="M88" s="174"/>
      <c r="N88" s="174"/>
      <c r="O88" s="175"/>
      <c r="Q88" s="4" t="s">
        <v>18</v>
      </c>
      <c r="U88" s="72" t="str">
        <f>D88</f>
        <v>Si</v>
      </c>
    </row>
    <row r="89" spans="1:21" x14ac:dyDescent="0.25">
      <c r="A89" s="10"/>
      <c r="B89" s="8" t="s">
        <v>1172</v>
      </c>
      <c r="C89" s="5"/>
      <c r="D89" s="5"/>
      <c r="E89" s="9"/>
      <c r="F89" s="5"/>
      <c r="H89" s="45" t="s">
        <v>1173</v>
      </c>
      <c r="I89" s="173"/>
      <c r="J89" s="174"/>
      <c r="K89" s="174"/>
      <c r="L89" s="174"/>
      <c r="M89" s="174"/>
      <c r="N89" s="174"/>
      <c r="O89" s="175"/>
      <c r="Q89" s="72" t="str">
        <f>G88</f>
        <v>Si</v>
      </c>
    </row>
    <row r="90" spans="1:21" x14ac:dyDescent="0.25">
      <c r="A90" s="10"/>
      <c r="B90" s="8"/>
      <c r="C90" s="5"/>
      <c r="D90" s="5"/>
      <c r="E90" s="9"/>
      <c r="F90" s="5"/>
      <c r="H90" s="45"/>
      <c r="I90" s="39"/>
      <c r="J90" s="40"/>
      <c r="K90" s="40"/>
      <c r="L90" s="40"/>
      <c r="M90" s="40"/>
      <c r="N90" s="40"/>
      <c r="O90" s="63"/>
    </row>
    <row r="91" spans="1:21" ht="9" customHeight="1" thickBot="1" x14ac:dyDescent="0.3">
      <c r="A91" s="11"/>
      <c r="B91" s="12"/>
      <c r="C91" s="12"/>
      <c r="D91" s="12"/>
      <c r="E91" s="13"/>
      <c r="F91" s="12"/>
      <c r="G91" s="12"/>
      <c r="H91" s="12"/>
      <c r="I91" s="11"/>
      <c r="J91" s="12"/>
      <c r="K91" s="12"/>
      <c r="L91" s="12"/>
      <c r="M91" s="12"/>
      <c r="N91" s="12"/>
      <c r="O91" s="13"/>
    </row>
    <row r="92" spans="1:21" ht="8.25" customHeight="1" thickBot="1" x14ac:dyDescent="0.3"/>
    <row r="93" spans="1:21" s="20" customFormat="1" ht="31.5" customHeight="1" thickBot="1" x14ac:dyDescent="0.3">
      <c r="A93" s="149" t="s">
        <v>27</v>
      </c>
      <c r="B93" s="150"/>
      <c r="C93" s="150"/>
      <c r="D93" s="150"/>
      <c r="E93" s="150"/>
      <c r="F93" s="150"/>
      <c r="G93" s="150"/>
      <c r="H93" s="150"/>
      <c r="I93" s="150"/>
      <c r="J93" s="150"/>
      <c r="K93" s="150"/>
      <c r="L93" s="150"/>
      <c r="M93" s="150"/>
      <c r="N93" s="150"/>
      <c r="O93" s="151"/>
    </row>
    <row r="94" spans="1:21" ht="15" customHeight="1" x14ac:dyDescent="0.25">
      <c r="A94" s="153" t="s">
        <v>1177</v>
      </c>
      <c r="B94" s="154"/>
      <c r="C94" s="154"/>
      <c r="D94" s="154"/>
      <c r="E94" s="154"/>
      <c r="F94" s="154"/>
      <c r="G94" s="154"/>
      <c r="H94" s="154"/>
      <c r="I94" s="154"/>
      <c r="J94" s="154"/>
      <c r="K94" s="154"/>
      <c r="L94" s="154"/>
      <c r="M94" s="154"/>
      <c r="N94" s="154"/>
      <c r="O94" s="155"/>
    </row>
    <row r="95" spans="1:21" ht="15.75" thickBot="1" x14ac:dyDescent="0.3">
      <c r="A95" s="156"/>
      <c r="B95" s="157"/>
      <c r="C95" s="157"/>
      <c r="D95" s="157"/>
      <c r="E95" s="157"/>
      <c r="F95" s="157"/>
      <c r="G95" s="157"/>
      <c r="H95" s="157"/>
      <c r="I95" s="157"/>
      <c r="J95" s="157"/>
      <c r="K95" s="157"/>
      <c r="L95" s="157"/>
      <c r="M95" s="157"/>
      <c r="N95" s="157"/>
      <c r="O95" s="158"/>
    </row>
    <row r="96" spans="1:21" ht="7.5" customHeight="1" x14ac:dyDescent="0.25">
      <c r="A96" s="10"/>
      <c r="B96" s="22"/>
      <c r="C96" s="22"/>
      <c r="D96" s="22"/>
      <c r="E96" s="22"/>
      <c r="F96" s="22"/>
      <c r="G96" s="22"/>
      <c r="H96" s="22"/>
      <c r="I96" s="22"/>
      <c r="J96" s="22"/>
      <c r="K96" s="22"/>
      <c r="L96" s="22"/>
      <c r="M96" s="22"/>
      <c r="N96" s="22"/>
      <c r="O96" s="9"/>
    </row>
    <row r="97" spans="1:23" ht="19.5" customHeight="1" x14ac:dyDescent="0.25">
      <c r="A97" s="10"/>
      <c r="B97" s="147" t="s">
        <v>1176</v>
      </c>
      <c r="C97" s="147"/>
      <c r="D97" s="147"/>
      <c r="E97" s="147"/>
      <c r="F97" s="147"/>
      <c r="G97" s="147"/>
      <c r="H97" s="22"/>
      <c r="I97" s="134" t="s">
        <v>1188</v>
      </c>
      <c r="J97" s="135"/>
      <c r="K97" s="135"/>
      <c r="L97" s="135"/>
      <c r="M97" s="135"/>
      <c r="N97" s="136"/>
      <c r="O97" s="9"/>
      <c r="Q97" s="4" t="s">
        <v>2682</v>
      </c>
      <c r="R97" s="4" t="s">
        <v>2680</v>
      </c>
      <c r="S97" s="4" t="s">
        <v>2683</v>
      </c>
      <c r="T97" s="4" t="s">
        <v>2684</v>
      </c>
      <c r="U97" s="4" t="s">
        <v>2685</v>
      </c>
      <c r="V97" s="4" t="s">
        <v>2686</v>
      </c>
    </row>
    <row r="98" spans="1:23" x14ac:dyDescent="0.25">
      <c r="A98" s="10"/>
      <c r="B98" s="137" t="s">
        <v>20</v>
      </c>
      <c r="C98" s="138"/>
      <c r="D98" s="139"/>
      <c r="E98" s="134" t="s">
        <v>2637</v>
      </c>
      <c r="F98" s="135"/>
      <c r="G98" s="136"/>
      <c r="H98" s="5"/>
      <c r="I98" s="137" t="s">
        <v>20</v>
      </c>
      <c r="J98" s="138"/>
      <c r="K98" s="139"/>
      <c r="L98" s="34" t="s">
        <v>2636</v>
      </c>
      <c r="M98" s="34"/>
      <c r="N98" s="34"/>
      <c r="O98" s="9"/>
      <c r="Q98" s="86">
        <f>G100</f>
        <v>0.03</v>
      </c>
      <c r="R98" s="86">
        <f>G101</f>
        <v>0.03</v>
      </c>
      <c r="S98" s="86" t="str">
        <f>G102</f>
        <v/>
      </c>
      <c r="T98" s="86" t="str">
        <f>G103</f>
        <v/>
      </c>
      <c r="U98" s="86">
        <f>C106</f>
        <v>0.06</v>
      </c>
      <c r="V98" s="88">
        <f>E106</f>
        <v>40462247.280000001</v>
      </c>
    </row>
    <row r="99" spans="1:23" x14ac:dyDescent="0.25">
      <c r="A99" s="10"/>
      <c r="B99" s="140"/>
      <c r="C99" s="141"/>
      <c r="D99" s="142"/>
      <c r="E99" s="34" t="s">
        <v>2638</v>
      </c>
      <c r="F99" s="34" t="s">
        <v>2639</v>
      </c>
      <c r="G99" s="34" t="s">
        <v>2640</v>
      </c>
      <c r="H99" s="5"/>
      <c r="I99" s="140"/>
      <c r="J99" s="141"/>
      <c r="K99" s="142"/>
      <c r="L99" s="34" t="s">
        <v>2638</v>
      </c>
      <c r="M99" s="34" t="s">
        <v>2639</v>
      </c>
      <c r="N99" s="34" t="s">
        <v>2640</v>
      </c>
      <c r="O99" s="9"/>
    </row>
    <row r="100" spans="1:23" x14ac:dyDescent="0.25">
      <c r="A100" s="10"/>
      <c r="B100" s="146" t="s">
        <v>1178</v>
      </c>
      <c r="C100" s="146"/>
      <c r="D100" s="146"/>
      <c r="E100" s="27">
        <v>0.02</v>
      </c>
      <c r="F100" s="126">
        <v>0.01</v>
      </c>
      <c r="G100" s="28">
        <f>IF(F100&gt;0,SUM(E100+F100),"")</f>
        <v>0.03</v>
      </c>
      <c r="H100" s="5"/>
      <c r="I100" s="143" t="s">
        <v>1183</v>
      </c>
      <c r="J100" s="144"/>
      <c r="K100" s="145"/>
      <c r="L100" s="27">
        <v>0.02</v>
      </c>
      <c r="M100" s="126"/>
      <c r="N100" s="28" t="str">
        <f>IF(M100&gt;0,SUM(L100+M100),"")</f>
        <v/>
      </c>
      <c r="O100" s="9"/>
      <c r="Q100" s="4" t="s">
        <v>2691</v>
      </c>
      <c r="R100" s="4" t="s">
        <v>2690</v>
      </c>
      <c r="S100" s="4" t="s">
        <v>2689</v>
      </c>
      <c r="T100" s="4" t="s">
        <v>2688</v>
      </c>
      <c r="U100" s="4" t="s">
        <v>2687</v>
      </c>
      <c r="V100" s="4" t="s">
        <v>2685</v>
      </c>
      <c r="W100" s="4" t="s">
        <v>2686</v>
      </c>
    </row>
    <row r="101" spans="1:23" x14ac:dyDescent="0.25">
      <c r="A101" s="10"/>
      <c r="B101" s="146" t="s">
        <v>1179</v>
      </c>
      <c r="C101" s="146"/>
      <c r="D101" s="146"/>
      <c r="E101" s="27">
        <v>0.02</v>
      </c>
      <c r="F101" s="126">
        <v>0.01</v>
      </c>
      <c r="G101" s="28">
        <f t="shared" ref="G101:G103" si="8">IF(F101&gt;0,SUM(E101+F101),"")</f>
        <v>0.03</v>
      </c>
      <c r="H101" s="5"/>
      <c r="I101" s="143" t="s">
        <v>1184</v>
      </c>
      <c r="J101" s="144"/>
      <c r="K101" s="145"/>
      <c r="L101" s="27">
        <v>0.02</v>
      </c>
      <c r="M101" s="126"/>
      <c r="N101" s="28" t="str">
        <f t="shared" ref="N101:N104" si="9">IF(M101&gt;0,SUM(L101+M101),"")</f>
        <v/>
      </c>
      <c r="O101" s="9"/>
      <c r="Q101" s="86" t="str">
        <f>N100</f>
        <v/>
      </c>
      <c r="R101" s="86" t="str">
        <f>N101</f>
        <v/>
      </c>
      <c r="S101" s="86" t="str">
        <f>N102</f>
        <v/>
      </c>
      <c r="T101" s="86">
        <f>N103</f>
        <v>0.03</v>
      </c>
      <c r="U101" s="86" t="str">
        <f>N104</f>
        <v/>
      </c>
      <c r="V101" s="86">
        <f>J106</f>
        <v>0.03</v>
      </c>
      <c r="W101" s="88">
        <f>M106</f>
        <v>20231123.640000001</v>
      </c>
    </row>
    <row r="102" spans="1:23" x14ac:dyDescent="0.25">
      <c r="A102" s="10"/>
      <c r="B102" s="146" t="s">
        <v>1180</v>
      </c>
      <c r="C102" s="146"/>
      <c r="D102" s="146"/>
      <c r="E102" s="27">
        <v>0.02</v>
      </c>
      <c r="F102" s="126"/>
      <c r="G102" s="28" t="str">
        <f t="shared" si="8"/>
        <v/>
      </c>
      <c r="H102" s="5"/>
      <c r="I102" s="143" t="s">
        <v>1185</v>
      </c>
      <c r="J102" s="144"/>
      <c r="K102" s="145"/>
      <c r="L102" s="27">
        <v>0.02</v>
      </c>
      <c r="M102" s="126"/>
      <c r="N102" s="28" t="str">
        <f t="shared" si="9"/>
        <v/>
      </c>
      <c r="O102" s="9"/>
    </row>
    <row r="103" spans="1:23" x14ac:dyDescent="0.25">
      <c r="A103" s="10"/>
      <c r="B103" s="146" t="s">
        <v>1181</v>
      </c>
      <c r="C103" s="146"/>
      <c r="D103" s="146"/>
      <c r="E103" s="27">
        <v>0.03</v>
      </c>
      <c r="F103" s="126"/>
      <c r="G103" s="28" t="str">
        <f t="shared" si="8"/>
        <v/>
      </c>
      <c r="H103" s="5"/>
      <c r="I103" s="143" t="s">
        <v>1186</v>
      </c>
      <c r="J103" s="144"/>
      <c r="K103" s="145"/>
      <c r="L103" s="27">
        <v>0.02</v>
      </c>
      <c r="M103" s="126">
        <v>0.01</v>
      </c>
      <c r="N103" s="28">
        <f t="shared" si="9"/>
        <v>0.03</v>
      </c>
      <c r="O103" s="9"/>
    </row>
    <row r="104" spans="1:23" x14ac:dyDescent="0.25">
      <c r="A104" s="10"/>
      <c r="B104" s="5"/>
      <c r="C104" s="5"/>
      <c r="D104" s="5"/>
      <c r="E104" s="5"/>
      <c r="F104" s="5"/>
      <c r="G104" s="5"/>
      <c r="H104" s="5"/>
      <c r="I104" s="143" t="s">
        <v>1187</v>
      </c>
      <c r="J104" s="144"/>
      <c r="K104" s="145"/>
      <c r="L104" s="27">
        <v>0.02</v>
      </c>
      <c r="M104" s="126"/>
      <c r="N104" s="28" t="str">
        <f t="shared" si="9"/>
        <v/>
      </c>
      <c r="O104" s="9"/>
    </row>
    <row r="105" spans="1:23" x14ac:dyDescent="0.25">
      <c r="A105" s="10"/>
      <c r="B105" s="5"/>
      <c r="C105" s="5"/>
      <c r="D105" s="5"/>
      <c r="E105" s="5"/>
      <c r="F105" s="5"/>
      <c r="G105" s="5"/>
      <c r="H105" s="5"/>
      <c r="I105" s="5"/>
      <c r="J105" s="5"/>
      <c r="K105" s="5"/>
      <c r="L105" s="5"/>
      <c r="M105" s="5"/>
      <c r="N105" s="23"/>
      <c r="O105" s="9"/>
    </row>
    <row r="106" spans="1:23" x14ac:dyDescent="0.25">
      <c r="A106" s="10"/>
      <c r="B106" s="31" t="s">
        <v>2652</v>
      </c>
      <c r="C106" s="124">
        <f>+SUM(G100:G103)</f>
        <v>0.06</v>
      </c>
      <c r="D106" s="29" t="s">
        <v>2654</v>
      </c>
      <c r="E106" s="125">
        <f>+(C106*K20)</f>
        <v>40462247.280000001</v>
      </c>
      <c r="F106" s="43"/>
      <c r="H106" s="23"/>
      <c r="I106" s="31" t="s">
        <v>2652</v>
      </c>
      <c r="J106" s="124">
        <f>+SUM(N100:N104)</f>
        <v>0.03</v>
      </c>
      <c r="K106" s="148" t="s">
        <v>2654</v>
      </c>
      <c r="L106" s="148"/>
      <c r="M106" s="127">
        <f>+J106*K20</f>
        <v>20231123.640000001</v>
      </c>
      <c r="N106" s="44"/>
      <c r="O106" s="63"/>
    </row>
    <row r="107" spans="1:23" ht="15.75" thickBot="1" x14ac:dyDescent="0.3">
      <c r="A107" s="11"/>
      <c r="B107" s="12"/>
      <c r="C107" s="12"/>
      <c r="D107" s="12"/>
      <c r="E107" s="12"/>
      <c r="F107" s="12"/>
      <c r="G107" s="12"/>
      <c r="H107" s="12"/>
      <c r="I107" s="12"/>
      <c r="J107" s="12"/>
      <c r="K107" s="12"/>
      <c r="L107" s="12"/>
      <c r="M107" s="12"/>
      <c r="N107" s="24"/>
      <c r="O107" s="13"/>
    </row>
    <row r="108" spans="1:23" ht="8.25" customHeight="1" thickBot="1" x14ac:dyDescent="0.3"/>
    <row r="109" spans="1:23" s="20" customFormat="1" ht="31.5" customHeight="1" thickBot="1" x14ac:dyDescent="0.3">
      <c r="A109" s="149" t="s">
        <v>21</v>
      </c>
      <c r="B109" s="150"/>
      <c r="C109" s="150"/>
      <c r="D109" s="150"/>
      <c r="E109" s="150"/>
      <c r="F109" s="150"/>
      <c r="G109" s="150"/>
      <c r="H109" s="150"/>
      <c r="I109" s="150"/>
      <c r="J109" s="150"/>
      <c r="K109" s="150"/>
      <c r="L109" s="150"/>
      <c r="M109" s="150"/>
      <c r="N109" s="150"/>
      <c r="O109" s="151"/>
    </row>
    <row r="110" spans="1:23" ht="15" customHeight="1" x14ac:dyDescent="0.25">
      <c r="A110" s="153" t="s">
        <v>22</v>
      </c>
      <c r="B110" s="154"/>
      <c r="C110" s="154"/>
      <c r="D110" s="154"/>
      <c r="E110" s="154"/>
      <c r="F110" s="154"/>
      <c r="G110" s="154"/>
      <c r="H110" s="154"/>
      <c r="I110" s="154"/>
      <c r="J110" s="154"/>
      <c r="K110" s="154"/>
      <c r="L110" s="154"/>
      <c r="M110" s="154"/>
      <c r="N110" s="154"/>
      <c r="O110" s="155"/>
    </row>
    <row r="111" spans="1:23" ht="15.75" thickBot="1" x14ac:dyDescent="0.3">
      <c r="A111" s="156"/>
      <c r="B111" s="157"/>
      <c r="C111" s="157"/>
      <c r="D111" s="157"/>
      <c r="E111" s="157"/>
      <c r="F111" s="157"/>
      <c r="G111" s="157"/>
      <c r="H111" s="157"/>
      <c r="I111" s="157"/>
      <c r="J111" s="157"/>
      <c r="K111" s="157"/>
      <c r="L111" s="157"/>
      <c r="M111" s="157"/>
      <c r="N111" s="157"/>
      <c r="O111" s="158"/>
    </row>
    <row r="112" spans="1:23" x14ac:dyDescent="0.25">
      <c r="A112" s="10"/>
      <c r="B112" s="5"/>
      <c r="C112" s="5"/>
      <c r="D112" s="5"/>
      <c r="E112" s="5"/>
      <c r="F112" s="5"/>
      <c r="G112" s="5"/>
      <c r="H112" s="5"/>
      <c r="I112" s="5"/>
      <c r="J112" s="5"/>
      <c r="K112" s="5"/>
      <c r="L112" s="5"/>
      <c r="M112" s="5"/>
      <c r="N112" s="5"/>
      <c r="O112" s="9"/>
      <c r="Q112" s="4" t="s">
        <v>2692</v>
      </c>
      <c r="R112" s="4" t="s">
        <v>2693</v>
      </c>
      <c r="S112" s="4" t="s">
        <v>2694</v>
      </c>
      <c r="T112" s="4" t="s">
        <v>2695</v>
      </c>
    </row>
    <row r="113" spans="1:20" x14ac:dyDescent="0.25">
      <c r="A113" s="10"/>
      <c r="B113" s="160" t="s">
        <v>2666</v>
      </c>
      <c r="C113" s="160"/>
      <c r="E113" s="5" t="s">
        <v>23</v>
      </c>
      <c r="H113" s="32" t="s">
        <v>28</v>
      </c>
      <c r="J113" s="5" t="s">
        <v>2667</v>
      </c>
      <c r="K113" s="5"/>
      <c r="M113" s="5"/>
      <c r="N113" s="5"/>
      <c r="O113" s="9"/>
      <c r="Q113" s="89">
        <f>C114</f>
        <v>38881</v>
      </c>
      <c r="R113" s="72" t="str">
        <f>E114</f>
        <v>09 - 219667-22</v>
      </c>
      <c r="S113" s="72" t="str">
        <f>H114</f>
        <v>Pastora Yina Pinto Barrios</v>
      </c>
      <c r="T113" s="89" t="str">
        <f>K114</f>
        <v>17 de abril de 2019</v>
      </c>
    </row>
    <row r="114" spans="1:20" x14ac:dyDescent="0.25">
      <c r="A114" s="10"/>
      <c r="C114" s="130">
        <v>38881</v>
      </c>
      <c r="D114" s="5"/>
      <c r="E114" s="128" t="s">
        <v>2725</v>
      </c>
      <c r="F114" s="5"/>
      <c r="G114" s="5"/>
      <c r="H114" s="128" t="s">
        <v>2726</v>
      </c>
      <c r="J114" s="5"/>
      <c r="K114" s="130" t="s">
        <v>2727</v>
      </c>
      <c r="L114" s="5"/>
      <c r="M114" s="5"/>
      <c r="N114" s="5"/>
      <c r="O114" s="9"/>
    </row>
    <row r="115" spans="1:20" x14ac:dyDescent="0.25">
      <c r="A115" s="10"/>
      <c r="B115" s="30" t="s">
        <v>2655</v>
      </c>
      <c r="C115" s="5"/>
      <c r="E115" s="5"/>
      <c r="F115" s="5"/>
      <c r="G115" s="5"/>
      <c r="H115" s="5"/>
      <c r="I115" s="5"/>
      <c r="J115" s="5"/>
      <c r="M115" s="5"/>
      <c r="N115" s="5"/>
      <c r="O115" s="63"/>
    </row>
    <row r="116" spans="1:20" ht="15.75" thickBot="1" x14ac:dyDescent="0.3">
      <c r="A116" s="11"/>
      <c r="B116" s="12"/>
      <c r="C116" s="12"/>
      <c r="D116" s="12"/>
      <c r="E116" s="12"/>
      <c r="F116" s="12"/>
      <c r="G116" s="12"/>
      <c r="H116" s="12"/>
      <c r="I116" s="12"/>
      <c r="J116" s="12"/>
      <c r="K116" s="12"/>
      <c r="L116" s="12"/>
      <c r="M116" s="12"/>
      <c r="N116" s="12"/>
      <c r="O116" s="13"/>
    </row>
    <row r="117" spans="1:20" ht="8.25" customHeight="1" thickBot="1" x14ac:dyDescent="0.3"/>
    <row r="118" spans="1:20" s="20" customFormat="1" ht="31.5" customHeight="1" thickBot="1" x14ac:dyDescent="0.3">
      <c r="A118" s="149" t="s">
        <v>35</v>
      </c>
      <c r="B118" s="150"/>
      <c r="C118" s="150"/>
      <c r="D118" s="150"/>
      <c r="E118" s="150"/>
      <c r="F118" s="150"/>
      <c r="G118" s="150"/>
      <c r="H118" s="150"/>
      <c r="I118" s="150"/>
      <c r="J118" s="150"/>
      <c r="K118" s="150"/>
      <c r="L118" s="150"/>
      <c r="M118" s="150"/>
      <c r="N118" s="150"/>
      <c r="O118" s="151"/>
    </row>
    <row r="119" spans="1:20" x14ac:dyDescent="0.25">
      <c r="A119" s="10"/>
      <c r="B119" s="5"/>
      <c r="C119" s="5"/>
      <c r="D119" s="5"/>
      <c r="E119" s="5"/>
      <c r="F119" s="5"/>
      <c r="G119" s="5"/>
      <c r="H119" s="5"/>
      <c r="I119" s="5"/>
      <c r="J119" s="5"/>
      <c r="K119" s="5"/>
      <c r="L119" s="5"/>
      <c r="M119" s="5"/>
      <c r="N119" s="5"/>
      <c r="O119" s="9"/>
    </row>
    <row r="120" spans="1:20" x14ac:dyDescent="0.25">
      <c r="A120" s="10"/>
      <c r="B120" s="159" t="s">
        <v>2641</v>
      </c>
      <c r="C120" s="159"/>
      <c r="D120" s="159"/>
      <c r="E120" s="159"/>
      <c r="F120" s="159"/>
      <c r="G120" s="159"/>
      <c r="H120" s="159"/>
      <c r="I120" s="159"/>
      <c r="J120" s="159"/>
      <c r="K120" s="159"/>
      <c r="L120" s="159"/>
      <c r="M120" s="159"/>
      <c r="N120" s="159"/>
      <c r="O120" s="9"/>
    </row>
    <row r="121" spans="1:20" x14ac:dyDescent="0.25">
      <c r="A121" s="10"/>
      <c r="B121" s="159" t="s">
        <v>2642</v>
      </c>
      <c r="C121" s="159"/>
      <c r="D121" s="159"/>
      <c r="E121" s="159"/>
      <c r="F121" s="159"/>
      <c r="G121" s="159"/>
      <c r="H121" s="159"/>
      <c r="I121" s="159"/>
      <c r="J121" s="159"/>
      <c r="K121" s="159"/>
      <c r="L121" s="159"/>
      <c r="M121" s="159"/>
      <c r="N121" s="159"/>
      <c r="O121" s="9"/>
    </row>
    <row r="122" spans="1:20" x14ac:dyDescent="0.25">
      <c r="A122" s="10"/>
      <c r="B122" s="159" t="s">
        <v>2643</v>
      </c>
      <c r="C122" s="159"/>
      <c r="D122" s="159"/>
      <c r="E122" s="159"/>
      <c r="F122" s="159"/>
      <c r="G122" s="159"/>
      <c r="H122" s="159"/>
      <c r="I122" s="159"/>
      <c r="J122" s="159"/>
      <c r="K122" s="159"/>
      <c r="L122" s="159"/>
      <c r="M122" s="159"/>
      <c r="N122" s="159"/>
      <c r="O122" s="9"/>
    </row>
    <row r="123" spans="1:20" ht="197.25" customHeight="1" x14ac:dyDescent="0.25">
      <c r="A123" s="10"/>
      <c r="B123" s="161" t="s">
        <v>2660</v>
      </c>
      <c r="C123" s="161"/>
      <c r="D123" s="161"/>
      <c r="E123" s="161"/>
      <c r="F123" s="161"/>
      <c r="G123" s="161"/>
      <c r="H123" s="161"/>
      <c r="I123" s="161"/>
      <c r="J123" s="161"/>
      <c r="K123" s="161"/>
      <c r="L123" s="161"/>
      <c r="M123" s="161"/>
      <c r="N123" s="161"/>
      <c r="O123" s="9"/>
    </row>
    <row r="124" spans="1:20" ht="40.5" customHeight="1" x14ac:dyDescent="0.25">
      <c r="A124" s="10"/>
      <c r="B124" s="162" t="s">
        <v>2659</v>
      </c>
      <c r="C124" s="162"/>
      <c r="D124" s="162"/>
      <c r="E124" s="162"/>
      <c r="F124" s="162"/>
      <c r="G124" s="162"/>
      <c r="H124" s="162"/>
      <c r="I124" s="162"/>
      <c r="J124" s="162"/>
      <c r="K124" s="162"/>
      <c r="L124" s="162"/>
      <c r="M124" s="162"/>
      <c r="N124" s="162"/>
      <c r="O124" s="9"/>
      <c r="R124" s="131"/>
    </row>
    <row r="125" spans="1:20" x14ac:dyDescent="0.25">
      <c r="A125" s="10"/>
      <c r="B125" s="152" t="s">
        <v>2657</v>
      </c>
      <c r="C125" s="152"/>
      <c r="D125" s="152"/>
      <c r="E125" s="152"/>
      <c r="F125" s="152"/>
      <c r="G125" s="152"/>
      <c r="H125" s="152"/>
      <c r="I125" s="152"/>
      <c r="J125" s="152"/>
      <c r="K125" s="152"/>
      <c r="L125" s="152"/>
      <c r="M125" s="152"/>
      <c r="N125" s="152"/>
      <c r="O125" s="9"/>
    </row>
    <row r="126" spans="1:20" x14ac:dyDescent="0.25">
      <c r="A126" s="10"/>
      <c r="B126" s="41" t="s">
        <v>2658</v>
      </c>
      <c r="C126" s="5"/>
      <c r="D126" s="5"/>
      <c r="E126" s="5"/>
      <c r="F126" s="5"/>
      <c r="G126" s="5"/>
      <c r="H126" s="5"/>
      <c r="I126" s="5"/>
      <c r="J126" s="5"/>
      <c r="K126" s="5"/>
      <c r="L126" s="5"/>
      <c r="M126" s="5"/>
      <c r="N126" s="5"/>
      <c r="O126" s="9"/>
    </row>
    <row r="127" spans="1:20" x14ac:dyDescent="0.25">
      <c r="A127" s="10"/>
      <c r="B127" s="25"/>
      <c r="C127" s="5"/>
      <c r="D127" s="5"/>
      <c r="E127" s="5"/>
      <c r="F127" s="5"/>
      <c r="G127" s="5"/>
      <c r="H127" s="5"/>
      <c r="I127" s="5"/>
      <c r="J127" s="5"/>
      <c r="K127" s="5"/>
      <c r="L127" s="5"/>
      <c r="M127" s="5"/>
      <c r="N127" s="5"/>
      <c r="O127" s="9"/>
    </row>
    <row r="128" spans="1:20" ht="23.25" x14ac:dyDescent="0.25">
      <c r="A128" s="10"/>
      <c r="B128" s="26" t="s">
        <v>1169</v>
      </c>
      <c r="C128" s="5"/>
      <c r="D128" s="5"/>
      <c r="E128" s="5"/>
      <c r="F128" s="5"/>
      <c r="G128" s="5"/>
      <c r="H128" s="5"/>
      <c r="I128" s="5"/>
      <c r="J128" s="5"/>
      <c r="K128" s="5"/>
      <c r="L128" s="5"/>
      <c r="M128" s="5"/>
      <c r="N128" s="5"/>
      <c r="O128" s="9"/>
    </row>
    <row r="129" spans="1:21" x14ac:dyDescent="0.25">
      <c r="A129" s="10"/>
      <c r="C129" s="5"/>
      <c r="D129" s="5"/>
      <c r="E129" s="5"/>
      <c r="F129" s="5"/>
      <c r="G129" s="5"/>
      <c r="H129" s="5"/>
      <c r="I129" s="5"/>
      <c r="J129" s="5"/>
      <c r="K129" s="5"/>
      <c r="L129" s="5"/>
      <c r="M129" s="5"/>
      <c r="N129" s="5"/>
      <c r="O129" s="9"/>
    </row>
    <row r="130" spans="1:21" x14ac:dyDescent="0.25">
      <c r="A130" s="10"/>
      <c r="C130" s="5"/>
      <c r="D130" s="5"/>
      <c r="E130" s="5"/>
      <c r="F130" s="5"/>
      <c r="G130" s="5"/>
      <c r="H130" s="5"/>
      <c r="I130" s="5"/>
      <c r="J130" s="5"/>
      <c r="K130" s="5"/>
      <c r="L130" s="5"/>
      <c r="M130" s="5"/>
      <c r="N130" s="5"/>
      <c r="O130" s="9"/>
      <c r="Q130" s="33" t="s">
        <v>2644</v>
      </c>
      <c r="R130" s="4" t="s">
        <v>2697</v>
      </c>
      <c r="S130" s="4" t="s">
        <v>2696</v>
      </c>
      <c r="T130" s="4" t="s">
        <v>2698</v>
      </c>
      <c r="U130" s="4" t="s">
        <v>2699</v>
      </c>
    </row>
    <row r="131" spans="1:21" x14ac:dyDescent="0.25">
      <c r="A131" s="10"/>
      <c r="C131" s="5"/>
      <c r="D131" s="5"/>
      <c r="E131" s="5"/>
      <c r="F131" s="5"/>
      <c r="G131" s="5"/>
      <c r="H131" s="5"/>
      <c r="I131" s="5"/>
      <c r="J131" s="5"/>
      <c r="K131" s="5"/>
      <c r="L131" s="5"/>
      <c r="M131" s="5"/>
      <c r="N131" s="5"/>
      <c r="O131" s="9"/>
      <c r="Q131" s="72" t="str">
        <f>C133</f>
        <v>Pastora Yina Pinto Barrios</v>
      </c>
      <c r="R131" s="72" t="str">
        <f>H132</f>
        <v>Alameda la Victoria Mz. W Casa 16 Apartamento 01</v>
      </c>
      <c r="S131" s="72" t="str">
        <f>H133</f>
        <v>301-4438253, 300-6949898, 6718800</v>
      </c>
      <c r="T131" s="72" t="str">
        <f>K132</f>
        <v>Alameda la Victoria Mz. W Casa 16 Apartamento 01</v>
      </c>
      <c r="U131" s="72" t="str">
        <f>K133</f>
        <v>pastorayinapinto@gmail.com, morelesilfredo@gmail.com</v>
      </c>
    </row>
    <row r="132" spans="1:21" x14ac:dyDescent="0.25">
      <c r="A132" s="10"/>
      <c r="B132" s="33" t="s">
        <v>34</v>
      </c>
      <c r="C132" s="128"/>
      <c r="D132" s="23"/>
      <c r="G132" s="33" t="s">
        <v>2645</v>
      </c>
      <c r="H132" s="129" t="s">
        <v>2728</v>
      </c>
      <c r="J132" s="33" t="s">
        <v>2647</v>
      </c>
      <c r="K132" s="128" t="s">
        <v>2728</v>
      </c>
      <c r="L132" s="23"/>
      <c r="M132" s="23"/>
      <c r="N132" s="23"/>
      <c r="O132" s="9"/>
    </row>
    <row r="133" spans="1:21" x14ac:dyDescent="0.25">
      <c r="A133" s="10"/>
      <c r="B133" s="33" t="s">
        <v>2644</v>
      </c>
      <c r="C133" s="128" t="s">
        <v>2726</v>
      </c>
      <c r="D133" s="23"/>
      <c r="G133" s="33" t="s">
        <v>2646</v>
      </c>
      <c r="H133" s="129" t="s">
        <v>2729</v>
      </c>
      <c r="J133" s="33" t="s">
        <v>2648</v>
      </c>
      <c r="K133" s="128" t="s">
        <v>2730</v>
      </c>
      <c r="L133" s="23"/>
      <c r="M133" s="23"/>
      <c r="N133" s="23"/>
      <c r="O133" s="63"/>
    </row>
    <row r="134" spans="1:21" ht="15.75" thickBot="1" x14ac:dyDescent="0.3">
      <c r="A134" s="11"/>
      <c r="B134" s="12"/>
      <c r="C134" s="12"/>
      <c r="D134" s="12"/>
      <c r="E134" s="12"/>
      <c r="F134" s="12"/>
      <c r="G134" s="12"/>
      <c r="H134" s="12"/>
      <c r="I134" s="12"/>
      <c r="J134" s="12"/>
      <c r="K134" s="12"/>
      <c r="L134" s="12"/>
      <c r="M134" s="12"/>
      <c r="N134" s="12"/>
      <c r="O134" s="13"/>
    </row>
  </sheetData>
  <mergeCells count="64">
    <mergeCell ref="N2:O2"/>
    <mergeCell ref="L3:M3"/>
    <mergeCell ref="N3:O3"/>
    <mergeCell ref="L4:O4"/>
    <mergeCell ref="C2:K4"/>
    <mergeCell ref="L15:M15"/>
    <mergeCell ref="A17:G17"/>
    <mergeCell ref="B22:F22"/>
    <mergeCell ref="B23:F24"/>
    <mergeCell ref="L2:M2"/>
    <mergeCell ref="A6:O6"/>
    <mergeCell ref="H22:O22"/>
    <mergeCell ref="H8:I8"/>
    <mergeCell ref="H9:I9"/>
    <mergeCell ref="H10:I10"/>
    <mergeCell ref="E8:G8"/>
    <mergeCell ref="E9:G9"/>
    <mergeCell ref="E10:G10"/>
    <mergeCell ref="H23:O24"/>
    <mergeCell ref="H19:H20"/>
    <mergeCell ref="H17:O17"/>
    <mergeCell ref="A27:O27"/>
    <mergeCell ref="A29:O29"/>
    <mergeCell ref="A30:O31"/>
    <mergeCell ref="A56:O56"/>
    <mergeCell ref="A57:O58"/>
    <mergeCell ref="I59:J59"/>
    <mergeCell ref="A94:O95"/>
    <mergeCell ref="A83:E83"/>
    <mergeCell ref="F83:H83"/>
    <mergeCell ref="I83:O83"/>
    <mergeCell ref="A84:E84"/>
    <mergeCell ref="F84:H84"/>
    <mergeCell ref="I84:O84"/>
    <mergeCell ref="B86:D86"/>
    <mergeCell ref="G86:H86"/>
    <mergeCell ref="I86:M86"/>
    <mergeCell ref="I88:O89"/>
    <mergeCell ref="A93:O93"/>
    <mergeCell ref="B125:N125"/>
    <mergeCell ref="A110:O111"/>
    <mergeCell ref="A118:O118"/>
    <mergeCell ref="B120:N120"/>
    <mergeCell ref="B121:N121"/>
    <mergeCell ref="B122:N122"/>
    <mergeCell ref="B113:C113"/>
    <mergeCell ref="B123:N123"/>
    <mergeCell ref="B124:N124"/>
    <mergeCell ref="B103:D103"/>
    <mergeCell ref="K106:L106"/>
    <mergeCell ref="A109:O109"/>
    <mergeCell ref="I103:K103"/>
    <mergeCell ref="I104:K104"/>
    <mergeCell ref="B100:D100"/>
    <mergeCell ref="B101:D101"/>
    <mergeCell ref="B102:D102"/>
    <mergeCell ref="B97:G97"/>
    <mergeCell ref="B98:D99"/>
    <mergeCell ref="E98:G98"/>
    <mergeCell ref="I97:N97"/>
    <mergeCell ref="I98:K99"/>
    <mergeCell ref="I100:K100"/>
    <mergeCell ref="I101:K101"/>
    <mergeCell ref="I102:K102"/>
  </mergeCells>
  <printOptions horizontalCentered="1"/>
  <pageMargins left="3.937007874015748E-2" right="3.937007874015748E-2" top="0.35433070866141736" bottom="0.35433070866141736" header="0.31496062992125984" footer="0.31496062992125984"/>
  <pageSetup scale="36" orientation="landscape" r:id="rId1"/>
  <rowBreaks count="2" manualBreakCount="2">
    <brk id="54" max="16383" man="1"/>
    <brk id="92" max="16383" man="1"/>
  </rowBreak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RowHeight="15" x14ac:dyDescent="0.25"/>
  <cols>
    <col min="1" max="1" width="11.42578125" style="17"/>
    <col min="2" max="2" width="103.42578125" style="18" customWidth="1"/>
  </cols>
  <sheetData>
    <row r="1" spans="1:2" x14ac:dyDescent="0.25">
      <c r="A1" s="17" t="s">
        <v>1189</v>
      </c>
      <c r="B1" s="17" t="s">
        <v>2628</v>
      </c>
    </row>
    <row r="2" spans="1:2" x14ac:dyDescent="0.25">
      <c r="A2" s="17">
        <v>800003529</v>
      </c>
      <c r="B2" s="18" t="s">
        <v>1190</v>
      </c>
    </row>
    <row r="3" spans="1:2" x14ac:dyDescent="0.25">
      <c r="A3" s="17">
        <v>800009090</v>
      </c>
      <c r="B3" s="18" t="s">
        <v>1191</v>
      </c>
    </row>
    <row r="4" spans="1:2" x14ac:dyDescent="0.25">
      <c r="A4" s="17">
        <v>800010537</v>
      </c>
      <c r="B4" s="18" t="s">
        <v>1192</v>
      </c>
    </row>
    <row r="5" spans="1:2" x14ac:dyDescent="0.25">
      <c r="A5" s="17">
        <v>800012645</v>
      </c>
      <c r="B5" s="18" t="s">
        <v>1193</v>
      </c>
    </row>
    <row r="6" spans="1:2" x14ac:dyDescent="0.25">
      <c r="A6" s="17">
        <v>800013066</v>
      </c>
      <c r="B6" s="18" t="s">
        <v>1194</v>
      </c>
    </row>
    <row r="7" spans="1:2" x14ac:dyDescent="0.25">
      <c r="A7" s="17">
        <v>800013945</v>
      </c>
      <c r="B7" s="18" t="s">
        <v>1195</v>
      </c>
    </row>
    <row r="8" spans="1:2" x14ac:dyDescent="0.25">
      <c r="A8" s="17">
        <v>800014727</v>
      </c>
      <c r="B8" s="18" t="s">
        <v>1196</v>
      </c>
    </row>
    <row r="9" spans="1:2" x14ac:dyDescent="0.25">
      <c r="A9" s="17">
        <v>800016947</v>
      </c>
      <c r="B9" s="18" t="s">
        <v>1197</v>
      </c>
    </row>
    <row r="10" spans="1:2" x14ac:dyDescent="0.25">
      <c r="A10" s="17">
        <v>800019459</v>
      </c>
      <c r="B10" s="18" t="s">
        <v>1198</v>
      </c>
    </row>
    <row r="11" spans="1:2" x14ac:dyDescent="0.25">
      <c r="A11" s="17">
        <v>800035550</v>
      </c>
      <c r="B11" s="18" t="s">
        <v>1199</v>
      </c>
    </row>
    <row r="12" spans="1:2" x14ac:dyDescent="0.25">
      <c r="A12" s="17">
        <v>800038563</v>
      </c>
      <c r="B12" s="18" t="s">
        <v>1200</v>
      </c>
    </row>
    <row r="13" spans="1:2" x14ac:dyDescent="0.25">
      <c r="A13" s="17">
        <v>800039840</v>
      </c>
      <c r="B13" s="18" t="s">
        <v>1201</v>
      </c>
    </row>
    <row r="14" spans="1:2" x14ac:dyDescent="0.25">
      <c r="A14" s="17">
        <v>800040208</v>
      </c>
      <c r="B14" s="18" t="s">
        <v>1202</v>
      </c>
    </row>
    <row r="15" spans="1:2" x14ac:dyDescent="0.25">
      <c r="A15" s="17">
        <v>800043194</v>
      </c>
      <c r="B15" s="18" t="s">
        <v>1203</v>
      </c>
    </row>
    <row r="16" spans="1:2" x14ac:dyDescent="0.25">
      <c r="A16" s="17">
        <v>800043253</v>
      </c>
      <c r="B16" s="18" t="s">
        <v>1204</v>
      </c>
    </row>
    <row r="17" spans="1:2" x14ac:dyDescent="0.25">
      <c r="A17" s="17">
        <v>800044071</v>
      </c>
      <c r="B17" s="18" t="s">
        <v>1205</v>
      </c>
    </row>
    <row r="18" spans="1:2" x14ac:dyDescent="0.25">
      <c r="A18" s="17">
        <v>800044075</v>
      </c>
      <c r="B18" s="18" t="s">
        <v>1206</v>
      </c>
    </row>
    <row r="19" spans="1:2" x14ac:dyDescent="0.25">
      <c r="A19" s="17">
        <v>800044079</v>
      </c>
      <c r="B19" s="18" t="s">
        <v>1207</v>
      </c>
    </row>
    <row r="20" spans="1:2" x14ac:dyDescent="0.25">
      <c r="A20" s="17">
        <v>800044241</v>
      </c>
      <c r="B20" s="18" t="s">
        <v>1208</v>
      </c>
    </row>
    <row r="21" spans="1:2" x14ac:dyDescent="0.25">
      <c r="A21" s="17">
        <v>800044434</v>
      </c>
      <c r="B21" s="18" t="s">
        <v>1209</v>
      </c>
    </row>
    <row r="22" spans="1:2" x14ac:dyDescent="0.25">
      <c r="A22" s="17">
        <v>800044530</v>
      </c>
      <c r="B22" s="18" t="s">
        <v>1210</v>
      </c>
    </row>
    <row r="23" spans="1:2" x14ac:dyDescent="0.25">
      <c r="A23" s="17">
        <v>800045122</v>
      </c>
      <c r="B23" s="18" t="s">
        <v>1211</v>
      </c>
    </row>
    <row r="24" spans="1:2" x14ac:dyDescent="0.25">
      <c r="A24" s="17">
        <v>800045547</v>
      </c>
      <c r="B24" s="18" t="s">
        <v>1212</v>
      </c>
    </row>
    <row r="25" spans="1:2" x14ac:dyDescent="0.25">
      <c r="A25" s="17">
        <v>800045909</v>
      </c>
      <c r="B25" s="18" t="s">
        <v>1213</v>
      </c>
    </row>
    <row r="26" spans="1:2" x14ac:dyDescent="0.25">
      <c r="A26" s="17">
        <v>800048102</v>
      </c>
      <c r="B26" s="18" t="s">
        <v>1214</v>
      </c>
    </row>
    <row r="27" spans="1:2" x14ac:dyDescent="0.25">
      <c r="A27" s="17">
        <v>800049337</v>
      </c>
      <c r="B27" s="18" t="s">
        <v>1215</v>
      </c>
    </row>
    <row r="28" spans="1:2" x14ac:dyDescent="0.25">
      <c r="A28" s="17">
        <v>800049697</v>
      </c>
      <c r="B28" s="18" t="s">
        <v>1216</v>
      </c>
    </row>
    <row r="29" spans="1:2" x14ac:dyDescent="0.25">
      <c r="A29" s="17">
        <v>800050385</v>
      </c>
      <c r="B29" s="18" t="s">
        <v>1217</v>
      </c>
    </row>
    <row r="30" spans="1:2" x14ac:dyDescent="0.25">
      <c r="A30" s="17">
        <v>800050722</v>
      </c>
      <c r="B30" s="18" t="s">
        <v>1218</v>
      </c>
    </row>
    <row r="31" spans="1:2" x14ac:dyDescent="0.25">
      <c r="A31" s="17">
        <v>800054940</v>
      </c>
      <c r="B31" s="18" t="s">
        <v>1219</v>
      </c>
    </row>
    <row r="32" spans="1:2" x14ac:dyDescent="0.25">
      <c r="A32" s="17">
        <v>800055169</v>
      </c>
      <c r="B32" s="18" t="s">
        <v>1220</v>
      </c>
    </row>
    <row r="33" spans="1:2" x14ac:dyDescent="0.25">
      <c r="A33" s="17">
        <v>800055599</v>
      </c>
      <c r="B33" s="18" t="s">
        <v>1221</v>
      </c>
    </row>
    <row r="34" spans="1:2" x14ac:dyDescent="0.25">
      <c r="A34" s="17">
        <v>800055759</v>
      </c>
      <c r="B34" s="18" t="s">
        <v>1222</v>
      </c>
    </row>
    <row r="35" spans="1:2" x14ac:dyDescent="0.25">
      <c r="A35" s="17">
        <v>800055833</v>
      </c>
      <c r="B35" s="18" t="s">
        <v>1223</v>
      </c>
    </row>
    <row r="36" spans="1:2" x14ac:dyDescent="0.25">
      <c r="A36" s="17">
        <v>800056230</v>
      </c>
      <c r="B36" s="18" t="s">
        <v>1224</v>
      </c>
    </row>
    <row r="37" spans="1:2" x14ac:dyDescent="0.25">
      <c r="A37" s="17">
        <v>800058000</v>
      </c>
      <c r="B37" s="18" t="s">
        <v>1225</v>
      </c>
    </row>
    <row r="38" spans="1:2" x14ac:dyDescent="0.25">
      <c r="A38" s="17">
        <v>800058286</v>
      </c>
      <c r="B38" s="18" t="s">
        <v>1226</v>
      </c>
    </row>
    <row r="39" spans="1:2" x14ac:dyDescent="0.25">
      <c r="A39" s="17">
        <v>800058652</v>
      </c>
      <c r="B39" s="18" t="s">
        <v>1227</v>
      </c>
    </row>
    <row r="40" spans="1:2" x14ac:dyDescent="0.25">
      <c r="A40" s="17">
        <v>800059552</v>
      </c>
      <c r="B40" s="18" t="s">
        <v>1228</v>
      </c>
    </row>
    <row r="41" spans="1:2" x14ac:dyDescent="0.25">
      <c r="A41" s="17">
        <v>800059782</v>
      </c>
      <c r="B41" s="18" t="s">
        <v>1229</v>
      </c>
    </row>
    <row r="42" spans="1:2" x14ac:dyDescent="0.25">
      <c r="A42" s="17">
        <v>800060957</v>
      </c>
      <c r="B42" s="18" t="s">
        <v>1230</v>
      </c>
    </row>
    <row r="43" spans="1:2" x14ac:dyDescent="0.25">
      <c r="A43" s="17">
        <v>800060961</v>
      </c>
      <c r="B43" s="18" t="s">
        <v>1231</v>
      </c>
    </row>
    <row r="44" spans="1:2" x14ac:dyDescent="0.25">
      <c r="A44" s="17">
        <v>800061412</v>
      </c>
      <c r="B44" s="18" t="s">
        <v>1232</v>
      </c>
    </row>
    <row r="45" spans="1:2" x14ac:dyDescent="0.25">
      <c r="A45" s="17">
        <v>800061516</v>
      </c>
      <c r="B45" s="18" t="s">
        <v>1233</v>
      </c>
    </row>
    <row r="46" spans="1:2" x14ac:dyDescent="0.25">
      <c r="A46" s="17">
        <v>800061618</v>
      </c>
      <c r="B46" s="18" t="s">
        <v>1234</v>
      </c>
    </row>
    <row r="47" spans="1:2" x14ac:dyDescent="0.25">
      <c r="A47" s="17">
        <v>800061689</v>
      </c>
      <c r="B47" s="18" t="s">
        <v>1235</v>
      </c>
    </row>
    <row r="48" spans="1:2" x14ac:dyDescent="0.25">
      <c r="A48" s="17">
        <v>800061842</v>
      </c>
      <c r="B48" s="18" t="s">
        <v>1236</v>
      </c>
    </row>
    <row r="49" spans="1:2" x14ac:dyDescent="0.25">
      <c r="A49" s="17">
        <v>800061856</v>
      </c>
      <c r="B49" s="18" t="s">
        <v>1237</v>
      </c>
    </row>
    <row r="50" spans="1:2" x14ac:dyDescent="0.25">
      <c r="A50" s="17">
        <v>800061990</v>
      </c>
      <c r="B50" s="18" t="s">
        <v>1238</v>
      </c>
    </row>
    <row r="51" spans="1:2" x14ac:dyDescent="0.25">
      <c r="A51" s="17">
        <v>800062338</v>
      </c>
      <c r="B51" s="18" t="s">
        <v>1239</v>
      </c>
    </row>
    <row r="52" spans="1:2" x14ac:dyDescent="0.25">
      <c r="A52" s="17">
        <v>800062364</v>
      </c>
      <c r="B52" s="18" t="s">
        <v>1240</v>
      </c>
    </row>
    <row r="53" spans="1:2" x14ac:dyDescent="0.25">
      <c r="A53" s="17">
        <v>800062376</v>
      </c>
      <c r="B53" s="18" t="s">
        <v>1241</v>
      </c>
    </row>
    <row r="54" spans="1:2" x14ac:dyDescent="0.25">
      <c r="A54" s="17">
        <v>800062384</v>
      </c>
      <c r="B54" s="18" t="s">
        <v>1242</v>
      </c>
    </row>
    <row r="55" spans="1:2" x14ac:dyDescent="0.25">
      <c r="A55" s="17">
        <v>800062387</v>
      </c>
      <c r="B55" s="18" t="s">
        <v>1243</v>
      </c>
    </row>
    <row r="56" spans="1:2" x14ac:dyDescent="0.25">
      <c r="A56" s="17">
        <v>800062446</v>
      </c>
      <c r="B56" s="18" t="s">
        <v>1244</v>
      </c>
    </row>
    <row r="57" spans="1:2" x14ac:dyDescent="0.25">
      <c r="A57" s="17">
        <v>800062477</v>
      </c>
      <c r="B57" s="18" t="s">
        <v>1245</v>
      </c>
    </row>
    <row r="58" spans="1:2" x14ac:dyDescent="0.25">
      <c r="A58" s="17">
        <v>800062520</v>
      </c>
      <c r="B58" s="18" t="s">
        <v>1246</v>
      </c>
    </row>
    <row r="59" spans="1:2" x14ac:dyDescent="0.25">
      <c r="A59" s="17">
        <v>800062531</v>
      </c>
      <c r="B59" s="18" t="s">
        <v>1247</v>
      </c>
    </row>
    <row r="60" spans="1:2" x14ac:dyDescent="0.25">
      <c r="A60" s="17">
        <v>800062571</v>
      </c>
      <c r="B60" s="18" t="s">
        <v>1248</v>
      </c>
    </row>
    <row r="61" spans="1:2" x14ac:dyDescent="0.25">
      <c r="A61" s="17">
        <v>800062616</v>
      </c>
      <c r="B61" s="18" t="s">
        <v>1249</v>
      </c>
    </row>
    <row r="62" spans="1:2" x14ac:dyDescent="0.25">
      <c r="A62" s="17">
        <v>800062890</v>
      </c>
      <c r="B62" s="18" t="s">
        <v>1250</v>
      </c>
    </row>
    <row r="63" spans="1:2" x14ac:dyDescent="0.25">
      <c r="A63" s="17">
        <v>800063599</v>
      </c>
      <c r="B63" s="18" t="s">
        <v>1251</v>
      </c>
    </row>
    <row r="64" spans="1:2" x14ac:dyDescent="0.25">
      <c r="A64" s="17">
        <v>800063626</v>
      </c>
      <c r="B64" s="18" t="s">
        <v>1252</v>
      </c>
    </row>
    <row r="65" spans="1:2" x14ac:dyDescent="0.25">
      <c r="A65" s="17">
        <v>800063654</v>
      </c>
      <c r="B65" s="18" t="s">
        <v>1253</v>
      </c>
    </row>
    <row r="66" spans="1:2" x14ac:dyDescent="0.25">
      <c r="A66" s="17">
        <v>800063670</v>
      </c>
      <c r="B66" s="18" t="s">
        <v>1254</v>
      </c>
    </row>
    <row r="67" spans="1:2" x14ac:dyDescent="0.25">
      <c r="A67" s="17">
        <v>800063707</v>
      </c>
      <c r="B67" s="18" t="s">
        <v>1255</v>
      </c>
    </row>
    <row r="68" spans="1:2" x14ac:dyDescent="0.25">
      <c r="A68" s="17">
        <v>800064007</v>
      </c>
      <c r="B68" s="18" t="s">
        <v>1256</v>
      </c>
    </row>
    <row r="69" spans="1:2" x14ac:dyDescent="0.25">
      <c r="A69" s="17">
        <v>800064017</v>
      </c>
      <c r="B69" s="18" t="s">
        <v>1257</v>
      </c>
    </row>
    <row r="70" spans="1:2" x14ac:dyDescent="0.25">
      <c r="A70" s="17">
        <v>800064578</v>
      </c>
      <c r="B70" s="18" t="s">
        <v>1258</v>
      </c>
    </row>
    <row r="71" spans="1:2" x14ac:dyDescent="0.25">
      <c r="A71" s="17">
        <v>800064629</v>
      </c>
      <c r="B71" s="18" t="s">
        <v>1259</v>
      </c>
    </row>
    <row r="72" spans="1:2" x14ac:dyDescent="0.25">
      <c r="A72" s="17">
        <v>800065195</v>
      </c>
      <c r="B72" s="18" t="s">
        <v>1260</v>
      </c>
    </row>
    <row r="73" spans="1:2" x14ac:dyDescent="0.25">
      <c r="A73" s="17">
        <v>800065374</v>
      </c>
      <c r="B73" s="18" t="s">
        <v>1261</v>
      </c>
    </row>
    <row r="74" spans="1:2" x14ac:dyDescent="0.25">
      <c r="A74" s="17">
        <v>800065646</v>
      </c>
      <c r="B74" s="18" t="s">
        <v>1262</v>
      </c>
    </row>
    <row r="75" spans="1:2" x14ac:dyDescent="0.25">
      <c r="A75" s="17">
        <v>800065731</v>
      </c>
      <c r="B75" s="18" t="s">
        <v>1263</v>
      </c>
    </row>
    <row r="76" spans="1:2" x14ac:dyDescent="0.25">
      <c r="A76" s="17">
        <v>800065914</v>
      </c>
      <c r="B76" s="18" t="s">
        <v>1264</v>
      </c>
    </row>
    <row r="77" spans="1:2" x14ac:dyDescent="0.25">
      <c r="A77" s="17">
        <v>800067510</v>
      </c>
      <c r="B77" s="18" t="s">
        <v>1265</v>
      </c>
    </row>
    <row r="78" spans="1:2" x14ac:dyDescent="0.25">
      <c r="A78" s="17">
        <v>800067533</v>
      </c>
      <c r="B78" s="18" t="s">
        <v>1266</v>
      </c>
    </row>
    <row r="79" spans="1:2" x14ac:dyDescent="0.25">
      <c r="A79" s="17">
        <v>800068359</v>
      </c>
      <c r="B79" s="18" t="s">
        <v>1267</v>
      </c>
    </row>
    <row r="80" spans="1:2" x14ac:dyDescent="0.25">
      <c r="A80" s="17">
        <v>800068367</v>
      </c>
      <c r="B80" s="18" t="s">
        <v>1268</v>
      </c>
    </row>
    <row r="81" spans="1:2" x14ac:dyDescent="0.25">
      <c r="A81" s="17">
        <v>800068515</v>
      </c>
      <c r="B81" s="18" t="s">
        <v>1269</v>
      </c>
    </row>
    <row r="82" spans="1:2" x14ac:dyDescent="0.25">
      <c r="A82" s="17">
        <v>800069015</v>
      </c>
      <c r="B82" s="18" t="s">
        <v>1270</v>
      </c>
    </row>
    <row r="83" spans="1:2" x14ac:dyDescent="0.25">
      <c r="A83" s="17">
        <v>800069270</v>
      </c>
      <c r="B83" s="18" t="s">
        <v>1271</v>
      </c>
    </row>
    <row r="84" spans="1:2" x14ac:dyDescent="0.25">
      <c r="A84" s="17">
        <v>800069627</v>
      </c>
      <c r="B84" s="18" t="s">
        <v>1272</v>
      </c>
    </row>
    <row r="85" spans="1:2" x14ac:dyDescent="0.25">
      <c r="A85" s="17">
        <v>800070081</v>
      </c>
      <c r="B85" s="18" t="s">
        <v>1273</v>
      </c>
    </row>
    <row r="86" spans="1:2" x14ac:dyDescent="0.25">
      <c r="A86" s="17">
        <v>800070297</v>
      </c>
      <c r="B86" s="18" t="s">
        <v>1274</v>
      </c>
    </row>
    <row r="87" spans="1:2" x14ac:dyDescent="0.25">
      <c r="A87" s="17">
        <v>800070303</v>
      </c>
      <c r="B87" s="18" t="s">
        <v>1275</v>
      </c>
    </row>
    <row r="88" spans="1:2" x14ac:dyDescent="0.25">
      <c r="A88" s="17">
        <v>800070493</v>
      </c>
      <c r="B88" s="18" t="s">
        <v>1276</v>
      </c>
    </row>
    <row r="89" spans="1:2" x14ac:dyDescent="0.25">
      <c r="A89" s="17">
        <v>800070624</v>
      </c>
      <c r="B89" s="18" t="s">
        <v>1277</v>
      </c>
    </row>
    <row r="90" spans="1:2" x14ac:dyDescent="0.25">
      <c r="A90" s="17">
        <v>800070728</v>
      </c>
      <c r="B90" s="18" t="s">
        <v>1278</v>
      </c>
    </row>
    <row r="91" spans="1:2" x14ac:dyDescent="0.25">
      <c r="A91" s="17">
        <v>800071260</v>
      </c>
      <c r="B91" s="18" t="s">
        <v>1279</v>
      </c>
    </row>
    <row r="92" spans="1:2" x14ac:dyDescent="0.25">
      <c r="A92" s="17">
        <v>800071676</v>
      </c>
      <c r="B92" s="18" t="s">
        <v>1280</v>
      </c>
    </row>
    <row r="93" spans="1:2" x14ac:dyDescent="0.25">
      <c r="A93" s="17">
        <v>800071896</v>
      </c>
      <c r="B93" s="18" t="s">
        <v>1281</v>
      </c>
    </row>
    <row r="94" spans="1:2" x14ac:dyDescent="0.25">
      <c r="A94" s="17">
        <v>800073433</v>
      </c>
      <c r="B94" s="18" t="s">
        <v>1282</v>
      </c>
    </row>
    <row r="95" spans="1:2" x14ac:dyDescent="0.25">
      <c r="A95" s="17">
        <v>800074195</v>
      </c>
      <c r="B95" s="18" t="s">
        <v>1283</v>
      </c>
    </row>
    <row r="96" spans="1:2" x14ac:dyDescent="0.25">
      <c r="A96" s="17">
        <v>800074608</v>
      </c>
      <c r="B96" s="18" t="s">
        <v>1284</v>
      </c>
    </row>
    <row r="97" spans="1:2" x14ac:dyDescent="0.25">
      <c r="A97" s="17">
        <v>800074637</v>
      </c>
      <c r="B97" s="18" t="s">
        <v>1285</v>
      </c>
    </row>
    <row r="98" spans="1:2" x14ac:dyDescent="0.25">
      <c r="A98" s="17">
        <v>800074668</v>
      </c>
      <c r="B98" s="18" t="s">
        <v>1286</v>
      </c>
    </row>
    <row r="99" spans="1:2" x14ac:dyDescent="0.25">
      <c r="A99" s="17">
        <v>800074725</v>
      </c>
      <c r="B99" s="18" t="s">
        <v>1287</v>
      </c>
    </row>
    <row r="100" spans="1:2" x14ac:dyDescent="0.25">
      <c r="A100" s="17">
        <v>800074870</v>
      </c>
      <c r="B100" s="18" t="s">
        <v>1288</v>
      </c>
    </row>
    <row r="101" spans="1:2" x14ac:dyDescent="0.25">
      <c r="A101" s="17">
        <v>800075241</v>
      </c>
      <c r="B101" s="18" t="s">
        <v>1289</v>
      </c>
    </row>
    <row r="102" spans="1:2" x14ac:dyDescent="0.25">
      <c r="A102" s="17">
        <v>800075498</v>
      </c>
      <c r="B102" s="18" t="s">
        <v>1290</v>
      </c>
    </row>
    <row r="103" spans="1:2" x14ac:dyDescent="0.25">
      <c r="A103" s="17">
        <v>800075887</v>
      </c>
      <c r="B103" s="18" t="s">
        <v>1291</v>
      </c>
    </row>
    <row r="104" spans="1:2" x14ac:dyDescent="0.25">
      <c r="A104" s="17">
        <v>800076570</v>
      </c>
      <c r="B104" s="18" t="s">
        <v>1292</v>
      </c>
    </row>
    <row r="105" spans="1:2" x14ac:dyDescent="0.25">
      <c r="A105" s="17">
        <v>800076595</v>
      </c>
      <c r="B105" s="18" t="s">
        <v>1293</v>
      </c>
    </row>
    <row r="106" spans="1:2" x14ac:dyDescent="0.25">
      <c r="A106" s="17">
        <v>800076860</v>
      </c>
      <c r="B106" s="18" t="s">
        <v>1294</v>
      </c>
    </row>
    <row r="107" spans="1:2" x14ac:dyDescent="0.25">
      <c r="A107" s="17">
        <v>800077427</v>
      </c>
      <c r="B107" s="18" t="s">
        <v>1295</v>
      </c>
    </row>
    <row r="108" spans="1:2" x14ac:dyDescent="0.25">
      <c r="A108" s="17">
        <v>800077605</v>
      </c>
      <c r="B108" s="18" t="s">
        <v>1296</v>
      </c>
    </row>
    <row r="109" spans="1:2" x14ac:dyDescent="0.25">
      <c r="A109" s="17">
        <v>800077625</v>
      </c>
      <c r="B109" s="18" t="s">
        <v>1297</v>
      </c>
    </row>
    <row r="110" spans="1:2" x14ac:dyDescent="0.25">
      <c r="A110" s="17">
        <v>800077661</v>
      </c>
      <c r="B110" s="18" t="s">
        <v>1298</v>
      </c>
    </row>
    <row r="111" spans="1:2" x14ac:dyDescent="0.25">
      <c r="A111" s="17">
        <v>800078140</v>
      </c>
      <c r="B111" s="18" t="s">
        <v>1299</v>
      </c>
    </row>
    <row r="112" spans="1:2" x14ac:dyDescent="0.25">
      <c r="A112" s="17">
        <v>800078296</v>
      </c>
      <c r="B112" s="18" t="s">
        <v>1300</v>
      </c>
    </row>
    <row r="113" spans="1:2" x14ac:dyDescent="0.25">
      <c r="A113" s="17">
        <v>800078357</v>
      </c>
      <c r="B113" s="18" t="s">
        <v>1301</v>
      </c>
    </row>
    <row r="114" spans="1:2" x14ac:dyDescent="0.25">
      <c r="A114" s="17">
        <v>800080296</v>
      </c>
      <c r="B114" s="18" t="s">
        <v>1302</v>
      </c>
    </row>
    <row r="115" spans="1:2" x14ac:dyDescent="0.25">
      <c r="A115" s="17">
        <v>800080321</v>
      </c>
      <c r="B115" s="18" t="s">
        <v>1303</v>
      </c>
    </row>
    <row r="116" spans="1:2" x14ac:dyDescent="0.25">
      <c r="A116" s="17">
        <v>800081245</v>
      </c>
      <c r="B116" s="18" t="s">
        <v>1304</v>
      </c>
    </row>
    <row r="117" spans="1:2" x14ac:dyDescent="0.25">
      <c r="A117" s="17">
        <v>800082581</v>
      </c>
      <c r="B117" s="18" t="s">
        <v>1305</v>
      </c>
    </row>
    <row r="118" spans="1:2" x14ac:dyDescent="0.25">
      <c r="A118" s="17">
        <v>800085411</v>
      </c>
      <c r="B118" s="18" t="s">
        <v>1306</v>
      </c>
    </row>
    <row r="119" spans="1:2" x14ac:dyDescent="0.25">
      <c r="A119" s="17">
        <v>800086963</v>
      </c>
      <c r="B119" s="18" t="s">
        <v>1307</v>
      </c>
    </row>
    <row r="120" spans="1:2" x14ac:dyDescent="0.25">
      <c r="A120" s="17">
        <v>800087196</v>
      </c>
      <c r="B120" s="18" t="s">
        <v>1308</v>
      </c>
    </row>
    <row r="121" spans="1:2" x14ac:dyDescent="0.25">
      <c r="A121" s="17">
        <v>800087476</v>
      </c>
      <c r="B121" s="18" t="s">
        <v>1309</v>
      </c>
    </row>
    <row r="122" spans="1:2" x14ac:dyDescent="0.25">
      <c r="A122" s="17">
        <v>800087648</v>
      </c>
      <c r="B122" s="18" t="s">
        <v>1310</v>
      </c>
    </row>
    <row r="123" spans="1:2" x14ac:dyDescent="0.25">
      <c r="A123" s="17">
        <v>800087713</v>
      </c>
      <c r="B123" s="18" t="s">
        <v>1311</v>
      </c>
    </row>
    <row r="124" spans="1:2" x14ac:dyDescent="0.25">
      <c r="A124" s="17">
        <v>800088412</v>
      </c>
      <c r="B124" s="18" t="s">
        <v>1312</v>
      </c>
    </row>
    <row r="125" spans="1:2" x14ac:dyDescent="0.25">
      <c r="A125" s="17">
        <v>800092253</v>
      </c>
      <c r="B125" s="18" t="s">
        <v>1313</v>
      </c>
    </row>
    <row r="126" spans="1:2" x14ac:dyDescent="0.25">
      <c r="A126" s="17">
        <v>800093263</v>
      </c>
      <c r="B126" s="18" t="s">
        <v>1314</v>
      </c>
    </row>
    <row r="127" spans="1:2" x14ac:dyDescent="0.25">
      <c r="A127" s="17">
        <v>800093820</v>
      </c>
      <c r="B127" s="18" t="s">
        <v>1315</v>
      </c>
    </row>
    <row r="128" spans="1:2" x14ac:dyDescent="0.25">
      <c r="A128" s="17">
        <v>800096022</v>
      </c>
      <c r="B128" s="18" t="s">
        <v>1316</v>
      </c>
    </row>
    <row r="129" spans="1:2" x14ac:dyDescent="0.25">
      <c r="A129" s="17">
        <v>800096932</v>
      </c>
      <c r="B129" s="18" t="s">
        <v>1317</v>
      </c>
    </row>
    <row r="130" spans="1:2" x14ac:dyDescent="0.25">
      <c r="A130" s="17">
        <v>800097281</v>
      </c>
      <c r="B130" s="18" t="s">
        <v>1318</v>
      </c>
    </row>
    <row r="131" spans="1:2" x14ac:dyDescent="0.25">
      <c r="A131" s="17">
        <v>800097396</v>
      </c>
      <c r="B131" s="18" t="s">
        <v>1319</v>
      </c>
    </row>
    <row r="132" spans="1:2" x14ac:dyDescent="0.25">
      <c r="A132" s="17">
        <v>800097764</v>
      </c>
      <c r="B132" s="18" t="s">
        <v>1320</v>
      </c>
    </row>
    <row r="133" spans="1:2" x14ac:dyDescent="0.25">
      <c r="A133" s="17">
        <v>800098330</v>
      </c>
      <c r="B133" s="18" t="s">
        <v>1321</v>
      </c>
    </row>
    <row r="134" spans="1:2" x14ac:dyDescent="0.25">
      <c r="A134" s="17">
        <v>800098572</v>
      </c>
      <c r="B134" s="18" t="s">
        <v>1322</v>
      </c>
    </row>
    <row r="135" spans="1:2" x14ac:dyDescent="0.25">
      <c r="A135" s="17">
        <v>800098713</v>
      </c>
      <c r="B135" s="18" t="s">
        <v>1323</v>
      </c>
    </row>
    <row r="136" spans="1:2" x14ac:dyDescent="0.25">
      <c r="A136" s="17">
        <v>800104379</v>
      </c>
      <c r="B136" s="18" t="s">
        <v>1324</v>
      </c>
    </row>
    <row r="137" spans="1:2" x14ac:dyDescent="0.25">
      <c r="A137" s="17">
        <v>800105684</v>
      </c>
      <c r="B137" s="18" t="s">
        <v>1325</v>
      </c>
    </row>
    <row r="138" spans="1:2" x14ac:dyDescent="0.25">
      <c r="A138" s="17">
        <v>800107791</v>
      </c>
      <c r="B138" s="18" t="s">
        <v>1326</v>
      </c>
    </row>
    <row r="139" spans="1:2" x14ac:dyDescent="0.25">
      <c r="A139" s="17">
        <v>800108775</v>
      </c>
      <c r="B139" s="18" t="s">
        <v>1327</v>
      </c>
    </row>
    <row r="140" spans="1:2" x14ac:dyDescent="0.25">
      <c r="A140" s="17">
        <v>800109799</v>
      </c>
      <c r="B140" s="18" t="s">
        <v>1328</v>
      </c>
    </row>
    <row r="141" spans="1:2" x14ac:dyDescent="0.25">
      <c r="A141" s="17">
        <v>800109812</v>
      </c>
      <c r="B141" s="18" t="s">
        <v>1329</v>
      </c>
    </row>
    <row r="142" spans="1:2" x14ac:dyDescent="0.25">
      <c r="A142" s="17">
        <v>800109823</v>
      </c>
      <c r="B142" s="18" t="s">
        <v>1330</v>
      </c>
    </row>
    <row r="143" spans="1:2" x14ac:dyDescent="0.25">
      <c r="A143" s="17">
        <v>800110704</v>
      </c>
      <c r="B143" s="18" t="s">
        <v>1331</v>
      </c>
    </row>
    <row r="144" spans="1:2" x14ac:dyDescent="0.25">
      <c r="A144" s="17">
        <v>800111328</v>
      </c>
      <c r="B144" s="18" t="s">
        <v>1332</v>
      </c>
    </row>
    <row r="145" spans="1:2" x14ac:dyDescent="0.25">
      <c r="A145" s="17">
        <v>800111332</v>
      </c>
      <c r="B145" s="18" t="s">
        <v>1333</v>
      </c>
    </row>
    <row r="146" spans="1:2" x14ac:dyDescent="0.25">
      <c r="A146" s="17">
        <v>800111753</v>
      </c>
      <c r="B146" s="18" t="s">
        <v>1334</v>
      </c>
    </row>
    <row r="147" spans="1:2" x14ac:dyDescent="0.25">
      <c r="A147" s="17">
        <v>800111755</v>
      </c>
      <c r="B147" s="18" t="s">
        <v>1335</v>
      </c>
    </row>
    <row r="148" spans="1:2" x14ac:dyDescent="0.25">
      <c r="A148" s="17">
        <v>800111761</v>
      </c>
      <c r="B148" s="18" t="s">
        <v>1336</v>
      </c>
    </row>
    <row r="149" spans="1:2" x14ac:dyDescent="0.25">
      <c r="A149" s="17">
        <v>800111844</v>
      </c>
      <c r="B149" s="18" t="s">
        <v>1337</v>
      </c>
    </row>
    <row r="150" spans="1:2" x14ac:dyDescent="0.25">
      <c r="A150" s="17">
        <v>800112837</v>
      </c>
      <c r="B150" s="18" t="s">
        <v>1338</v>
      </c>
    </row>
    <row r="151" spans="1:2" x14ac:dyDescent="0.25">
      <c r="A151" s="17">
        <v>800112892</v>
      </c>
      <c r="B151" s="18" t="s">
        <v>1339</v>
      </c>
    </row>
    <row r="152" spans="1:2" x14ac:dyDescent="0.25">
      <c r="A152" s="17">
        <v>800112895</v>
      </c>
      <c r="B152" s="18" t="s">
        <v>1340</v>
      </c>
    </row>
    <row r="153" spans="1:2" x14ac:dyDescent="0.25">
      <c r="A153" s="17">
        <v>800112909</v>
      </c>
      <c r="B153" s="18" t="s">
        <v>1341</v>
      </c>
    </row>
    <row r="154" spans="1:2" x14ac:dyDescent="0.25">
      <c r="A154" s="17">
        <v>800112967</v>
      </c>
      <c r="B154" s="18" t="s">
        <v>1342</v>
      </c>
    </row>
    <row r="155" spans="1:2" x14ac:dyDescent="0.25">
      <c r="A155" s="17">
        <v>800113608</v>
      </c>
      <c r="B155" s="18" t="s">
        <v>1343</v>
      </c>
    </row>
    <row r="156" spans="1:2" x14ac:dyDescent="0.25">
      <c r="A156" s="17">
        <v>800113980</v>
      </c>
      <c r="B156" s="18" t="s">
        <v>1344</v>
      </c>
    </row>
    <row r="157" spans="1:2" x14ac:dyDescent="0.25">
      <c r="A157" s="17">
        <v>800114682</v>
      </c>
      <c r="B157" s="18" t="s">
        <v>1345</v>
      </c>
    </row>
    <row r="158" spans="1:2" x14ac:dyDescent="0.25">
      <c r="A158" s="17">
        <v>800114776</v>
      </c>
      <c r="B158" s="18" t="s">
        <v>1346</v>
      </c>
    </row>
    <row r="159" spans="1:2" x14ac:dyDescent="0.25">
      <c r="A159" s="17">
        <v>800114857</v>
      </c>
      <c r="B159" s="18" t="s">
        <v>1347</v>
      </c>
    </row>
    <row r="160" spans="1:2" x14ac:dyDescent="0.25">
      <c r="A160" s="17">
        <v>800116835</v>
      </c>
      <c r="B160" s="18" t="s">
        <v>1348</v>
      </c>
    </row>
    <row r="161" spans="1:2" x14ac:dyDescent="0.25">
      <c r="A161" s="17">
        <v>800117426</v>
      </c>
      <c r="B161" s="18" t="s">
        <v>1349</v>
      </c>
    </row>
    <row r="162" spans="1:2" x14ac:dyDescent="0.25">
      <c r="A162" s="17">
        <v>800118783</v>
      </c>
      <c r="B162" s="18" t="s">
        <v>1350</v>
      </c>
    </row>
    <row r="163" spans="1:2" x14ac:dyDescent="0.25">
      <c r="A163" s="17">
        <v>800121219</v>
      </c>
      <c r="B163" s="18" t="s">
        <v>1351</v>
      </c>
    </row>
    <row r="164" spans="1:2" x14ac:dyDescent="0.25">
      <c r="A164" s="17">
        <v>800122280</v>
      </c>
      <c r="B164" s="18" t="s">
        <v>1352</v>
      </c>
    </row>
    <row r="165" spans="1:2" x14ac:dyDescent="0.25">
      <c r="A165" s="17">
        <v>800124288</v>
      </c>
      <c r="B165" s="18" t="s">
        <v>1353</v>
      </c>
    </row>
    <row r="166" spans="1:2" x14ac:dyDescent="0.25">
      <c r="A166" s="17">
        <v>800127513</v>
      </c>
      <c r="B166" s="18" t="s">
        <v>1354</v>
      </c>
    </row>
    <row r="167" spans="1:2" x14ac:dyDescent="0.25">
      <c r="A167" s="17">
        <v>800130076</v>
      </c>
      <c r="B167" s="18" t="s">
        <v>1355</v>
      </c>
    </row>
    <row r="168" spans="1:2" x14ac:dyDescent="0.25">
      <c r="A168" s="17">
        <v>800130656</v>
      </c>
      <c r="B168" s="18" t="s">
        <v>1356</v>
      </c>
    </row>
    <row r="169" spans="1:2" x14ac:dyDescent="0.25">
      <c r="A169" s="17">
        <v>800131127</v>
      </c>
      <c r="B169" s="18" t="s">
        <v>1357</v>
      </c>
    </row>
    <row r="170" spans="1:2" x14ac:dyDescent="0.25">
      <c r="A170" s="17">
        <v>800136110</v>
      </c>
      <c r="B170" s="18" t="s">
        <v>1358</v>
      </c>
    </row>
    <row r="171" spans="1:2" x14ac:dyDescent="0.25">
      <c r="A171" s="17">
        <v>800136151</v>
      </c>
      <c r="B171" s="18" t="s">
        <v>1359</v>
      </c>
    </row>
    <row r="172" spans="1:2" x14ac:dyDescent="0.25">
      <c r="A172" s="17">
        <v>800136154</v>
      </c>
      <c r="B172" s="18" t="s">
        <v>1360</v>
      </c>
    </row>
    <row r="173" spans="1:2" x14ac:dyDescent="0.25">
      <c r="A173" s="17">
        <v>800136193</v>
      </c>
      <c r="B173" s="18" t="s">
        <v>1361</v>
      </c>
    </row>
    <row r="174" spans="1:2" x14ac:dyDescent="0.25">
      <c r="A174" s="17">
        <v>800136453</v>
      </c>
      <c r="B174" s="18" t="s">
        <v>1362</v>
      </c>
    </row>
    <row r="175" spans="1:2" x14ac:dyDescent="0.25">
      <c r="A175" s="17">
        <v>800136457</v>
      </c>
      <c r="B175" s="18" t="s">
        <v>1363</v>
      </c>
    </row>
    <row r="176" spans="1:2" x14ac:dyDescent="0.25">
      <c r="A176" s="17">
        <v>800136743</v>
      </c>
      <c r="B176" s="18" t="s">
        <v>1364</v>
      </c>
    </row>
    <row r="177" spans="1:2" x14ac:dyDescent="0.25">
      <c r="A177" s="17">
        <v>800136822</v>
      </c>
      <c r="B177" s="18" t="s">
        <v>1365</v>
      </c>
    </row>
    <row r="178" spans="1:2" x14ac:dyDescent="0.25">
      <c r="A178" s="17">
        <v>800136825</v>
      </c>
      <c r="B178" s="18" t="s">
        <v>1366</v>
      </c>
    </row>
    <row r="179" spans="1:2" x14ac:dyDescent="0.25">
      <c r="A179" s="17">
        <v>800137167</v>
      </c>
      <c r="B179" s="18" t="s">
        <v>1367</v>
      </c>
    </row>
    <row r="180" spans="1:2" x14ac:dyDescent="0.25">
      <c r="A180" s="17">
        <v>800137252</v>
      </c>
      <c r="B180" s="18" t="s">
        <v>1368</v>
      </c>
    </row>
    <row r="181" spans="1:2" x14ac:dyDescent="0.25">
      <c r="A181" s="17">
        <v>800137726</v>
      </c>
      <c r="B181" s="18" t="s">
        <v>1369</v>
      </c>
    </row>
    <row r="182" spans="1:2" x14ac:dyDescent="0.25">
      <c r="A182" s="17">
        <v>800137912</v>
      </c>
      <c r="B182" s="18" t="s">
        <v>1370</v>
      </c>
    </row>
    <row r="183" spans="1:2" x14ac:dyDescent="0.25">
      <c r="A183" s="17">
        <v>800137930</v>
      </c>
      <c r="B183" s="18" t="s">
        <v>1371</v>
      </c>
    </row>
    <row r="184" spans="1:2" x14ac:dyDescent="0.25">
      <c r="A184" s="17">
        <v>800137942</v>
      </c>
      <c r="B184" s="18" t="s">
        <v>1372</v>
      </c>
    </row>
    <row r="185" spans="1:2" x14ac:dyDescent="0.25">
      <c r="A185" s="17">
        <v>800137947</v>
      </c>
      <c r="B185" s="18" t="s">
        <v>1373</v>
      </c>
    </row>
    <row r="186" spans="1:2" x14ac:dyDescent="0.25">
      <c r="A186" s="17">
        <v>800137950</v>
      </c>
      <c r="B186" s="18" t="s">
        <v>1374</v>
      </c>
    </row>
    <row r="187" spans="1:2" x14ac:dyDescent="0.25">
      <c r="A187" s="17">
        <v>800137986</v>
      </c>
      <c r="B187" s="18" t="s">
        <v>1375</v>
      </c>
    </row>
    <row r="188" spans="1:2" x14ac:dyDescent="0.25">
      <c r="A188" s="17">
        <v>800138028</v>
      </c>
      <c r="B188" s="18" t="s">
        <v>1376</v>
      </c>
    </row>
    <row r="189" spans="1:2" x14ac:dyDescent="0.25">
      <c r="A189" s="17">
        <v>800138136</v>
      </c>
      <c r="B189" s="18" t="s">
        <v>1377</v>
      </c>
    </row>
    <row r="190" spans="1:2" x14ac:dyDescent="0.25">
      <c r="A190" s="17">
        <v>800138452</v>
      </c>
      <c r="B190" s="18" t="s">
        <v>1378</v>
      </c>
    </row>
    <row r="191" spans="1:2" x14ac:dyDescent="0.25">
      <c r="A191" s="17">
        <v>800138673</v>
      </c>
      <c r="B191" s="18" t="s">
        <v>1379</v>
      </c>
    </row>
    <row r="192" spans="1:2" x14ac:dyDescent="0.25">
      <c r="A192" s="17">
        <v>800139271</v>
      </c>
      <c r="B192" s="18" t="s">
        <v>1380</v>
      </c>
    </row>
    <row r="193" spans="1:2" x14ac:dyDescent="0.25">
      <c r="A193" s="17">
        <v>800139747</v>
      </c>
      <c r="B193" s="18" t="s">
        <v>1381</v>
      </c>
    </row>
    <row r="194" spans="1:2" x14ac:dyDescent="0.25">
      <c r="A194" s="17">
        <v>800139799</v>
      </c>
      <c r="B194" s="18" t="s">
        <v>1382</v>
      </c>
    </row>
    <row r="195" spans="1:2" x14ac:dyDescent="0.25">
      <c r="A195" s="17">
        <v>800139851</v>
      </c>
      <c r="B195" s="18" t="s">
        <v>1383</v>
      </c>
    </row>
    <row r="196" spans="1:2" x14ac:dyDescent="0.25">
      <c r="A196" s="17">
        <v>800139870</v>
      </c>
      <c r="B196" s="18" t="s">
        <v>1384</v>
      </c>
    </row>
    <row r="197" spans="1:2" x14ac:dyDescent="0.25">
      <c r="A197" s="17">
        <v>800140050</v>
      </c>
      <c r="B197" s="18" t="s">
        <v>1385</v>
      </c>
    </row>
    <row r="198" spans="1:2" x14ac:dyDescent="0.25">
      <c r="A198" s="17">
        <v>800140127</v>
      </c>
      <c r="B198" s="18" t="s">
        <v>1386</v>
      </c>
    </row>
    <row r="199" spans="1:2" x14ac:dyDescent="0.25">
      <c r="A199" s="17">
        <v>800140396</v>
      </c>
      <c r="B199" s="18" t="s">
        <v>1387</v>
      </c>
    </row>
    <row r="200" spans="1:2" x14ac:dyDescent="0.25">
      <c r="A200" s="17">
        <v>800140695</v>
      </c>
      <c r="B200" s="18" t="s">
        <v>1388</v>
      </c>
    </row>
    <row r="201" spans="1:2" x14ac:dyDescent="0.25">
      <c r="A201" s="17">
        <v>800140816</v>
      </c>
      <c r="B201" s="18" t="s">
        <v>1389</v>
      </c>
    </row>
    <row r="202" spans="1:2" x14ac:dyDescent="0.25">
      <c r="A202" s="17">
        <v>800140921</v>
      </c>
      <c r="B202" s="18" t="s">
        <v>1390</v>
      </c>
    </row>
    <row r="203" spans="1:2" x14ac:dyDescent="0.25">
      <c r="A203" s="17">
        <v>800141363</v>
      </c>
      <c r="B203" s="18" t="s">
        <v>1391</v>
      </c>
    </row>
    <row r="204" spans="1:2" x14ac:dyDescent="0.25">
      <c r="A204" s="17">
        <v>800141372</v>
      </c>
      <c r="B204" s="18" t="s">
        <v>1392</v>
      </c>
    </row>
    <row r="205" spans="1:2" x14ac:dyDescent="0.25">
      <c r="A205" s="17">
        <v>800141434</v>
      </c>
      <c r="B205" s="18" t="s">
        <v>1393</v>
      </c>
    </row>
    <row r="206" spans="1:2" x14ac:dyDescent="0.25">
      <c r="A206" s="17">
        <v>800141455</v>
      </c>
      <c r="B206" s="18" t="s">
        <v>1394</v>
      </c>
    </row>
    <row r="207" spans="1:2" x14ac:dyDescent="0.25">
      <c r="A207" s="17">
        <v>800141539</v>
      </c>
      <c r="B207" s="18" t="s">
        <v>1395</v>
      </c>
    </row>
    <row r="208" spans="1:2" x14ac:dyDescent="0.25">
      <c r="A208" s="17">
        <v>800141542</v>
      </c>
      <c r="B208" s="18" t="s">
        <v>1396</v>
      </c>
    </row>
    <row r="209" spans="1:2" x14ac:dyDescent="0.25">
      <c r="A209" s="17">
        <v>800141813</v>
      </c>
      <c r="B209" s="18" t="s">
        <v>1397</v>
      </c>
    </row>
    <row r="210" spans="1:2" x14ac:dyDescent="0.25">
      <c r="A210" s="17">
        <v>800141904</v>
      </c>
      <c r="B210" s="18" t="s">
        <v>1398</v>
      </c>
    </row>
    <row r="211" spans="1:2" x14ac:dyDescent="0.25">
      <c r="A211" s="17">
        <v>800142015</v>
      </c>
      <c r="B211" s="18" t="s">
        <v>1399</v>
      </c>
    </row>
    <row r="212" spans="1:2" x14ac:dyDescent="0.25">
      <c r="A212" s="17">
        <v>800142016</v>
      </c>
      <c r="B212" s="18" t="s">
        <v>1400</v>
      </c>
    </row>
    <row r="213" spans="1:2" x14ac:dyDescent="0.25">
      <c r="A213" s="17">
        <v>800142159</v>
      </c>
      <c r="B213" s="18" t="s">
        <v>1401</v>
      </c>
    </row>
    <row r="214" spans="1:2" x14ac:dyDescent="0.25">
      <c r="A214" s="17">
        <v>800142292</v>
      </c>
      <c r="B214" s="18" t="s">
        <v>1402</v>
      </c>
    </row>
    <row r="215" spans="1:2" x14ac:dyDescent="0.25">
      <c r="A215" s="17">
        <v>800142788</v>
      </c>
      <c r="B215" s="18" t="s">
        <v>1403</v>
      </c>
    </row>
    <row r="216" spans="1:2" x14ac:dyDescent="0.25">
      <c r="A216" s="17">
        <v>800142836</v>
      </c>
      <c r="B216" s="18" t="s">
        <v>1404</v>
      </c>
    </row>
    <row r="217" spans="1:2" x14ac:dyDescent="0.25">
      <c r="A217" s="17">
        <v>800143030</v>
      </c>
      <c r="B217" s="18" t="s">
        <v>1405</v>
      </c>
    </row>
    <row r="218" spans="1:2" x14ac:dyDescent="0.25">
      <c r="A218" s="17">
        <v>800143035</v>
      </c>
      <c r="B218" s="18" t="s">
        <v>1406</v>
      </c>
    </row>
    <row r="219" spans="1:2" x14ac:dyDescent="0.25">
      <c r="A219" s="17">
        <v>800143161</v>
      </c>
      <c r="B219" s="18" t="s">
        <v>1407</v>
      </c>
    </row>
    <row r="220" spans="1:2" x14ac:dyDescent="0.25">
      <c r="A220" s="17">
        <v>800143210</v>
      </c>
      <c r="B220" s="18" t="s">
        <v>1408</v>
      </c>
    </row>
    <row r="221" spans="1:2" x14ac:dyDescent="0.25">
      <c r="A221" s="17">
        <v>800143320</v>
      </c>
      <c r="B221" s="18" t="s">
        <v>1409</v>
      </c>
    </row>
    <row r="222" spans="1:2" x14ac:dyDescent="0.25">
      <c r="A222" s="17">
        <v>800143615</v>
      </c>
      <c r="B222" s="18" t="s">
        <v>1410</v>
      </c>
    </row>
    <row r="223" spans="1:2" x14ac:dyDescent="0.25">
      <c r="A223" s="17">
        <v>800143827</v>
      </c>
      <c r="B223" s="18" t="s">
        <v>1411</v>
      </c>
    </row>
    <row r="224" spans="1:2" x14ac:dyDescent="0.25">
      <c r="A224" s="17">
        <v>800143930</v>
      </c>
      <c r="B224" s="18" t="s">
        <v>1412</v>
      </c>
    </row>
    <row r="225" spans="1:2" x14ac:dyDescent="0.25">
      <c r="A225" s="17">
        <v>800144036</v>
      </c>
      <c r="B225" s="18" t="s">
        <v>1413</v>
      </c>
    </row>
    <row r="226" spans="1:2" x14ac:dyDescent="0.25">
      <c r="A226" s="17">
        <v>800144321</v>
      </c>
      <c r="B226" s="18" t="s">
        <v>1414</v>
      </c>
    </row>
    <row r="227" spans="1:2" x14ac:dyDescent="0.25">
      <c r="A227" s="17">
        <v>800144385</v>
      </c>
      <c r="B227" s="18" t="s">
        <v>1415</v>
      </c>
    </row>
    <row r="228" spans="1:2" x14ac:dyDescent="0.25">
      <c r="A228" s="17">
        <v>800144763</v>
      </c>
      <c r="B228" s="18" t="s">
        <v>1416</v>
      </c>
    </row>
    <row r="229" spans="1:2" x14ac:dyDescent="0.25">
      <c r="A229" s="17">
        <v>800144910</v>
      </c>
      <c r="B229" s="18" t="s">
        <v>1417</v>
      </c>
    </row>
    <row r="230" spans="1:2" x14ac:dyDescent="0.25">
      <c r="A230" s="17">
        <v>800145035</v>
      </c>
      <c r="B230" s="18" t="s">
        <v>1418</v>
      </c>
    </row>
    <row r="231" spans="1:2" x14ac:dyDescent="0.25">
      <c r="A231" s="17">
        <v>800145109</v>
      </c>
      <c r="B231" s="18" t="s">
        <v>1419</v>
      </c>
    </row>
    <row r="232" spans="1:2" x14ac:dyDescent="0.25">
      <c r="A232" s="17">
        <v>800145113</v>
      </c>
      <c r="B232" s="18" t="s">
        <v>1420</v>
      </c>
    </row>
    <row r="233" spans="1:2" x14ac:dyDescent="0.25">
      <c r="A233" s="17">
        <v>800145148</v>
      </c>
      <c r="B233" s="18" t="s">
        <v>1421</v>
      </c>
    </row>
    <row r="234" spans="1:2" x14ac:dyDescent="0.25">
      <c r="A234" s="17">
        <v>800145150</v>
      </c>
      <c r="B234" s="18" t="s">
        <v>1422</v>
      </c>
    </row>
    <row r="235" spans="1:2" x14ac:dyDescent="0.25">
      <c r="A235" s="17">
        <v>800145642</v>
      </c>
      <c r="B235" s="18" t="s">
        <v>1423</v>
      </c>
    </row>
    <row r="236" spans="1:2" x14ac:dyDescent="0.25">
      <c r="A236" s="17">
        <v>800145668</v>
      </c>
      <c r="B236" s="18" t="s">
        <v>1424</v>
      </c>
    </row>
    <row r="237" spans="1:2" x14ac:dyDescent="0.25">
      <c r="A237" s="17">
        <v>800145709</v>
      </c>
      <c r="B237" s="18" t="s">
        <v>1425</v>
      </c>
    </row>
    <row r="238" spans="1:2" x14ac:dyDescent="0.25">
      <c r="A238" s="17">
        <v>800145878</v>
      </c>
      <c r="B238" s="18" t="s">
        <v>1426</v>
      </c>
    </row>
    <row r="239" spans="1:2" x14ac:dyDescent="0.25">
      <c r="A239" s="17">
        <v>800145910</v>
      </c>
      <c r="B239" s="18" t="s">
        <v>1427</v>
      </c>
    </row>
    <row r="240" spans="1:2" x14ac:dyDescent="0.25">
      <c r="A240" s="17">
        <v>800145963</v>
      </c>
      <c r="B240" s="18" t="s">
        <v>1428</v>
      </c>
    </row>
    <row r="241" spans="1:2" x14ac:dyDescent="0.25">
      <c r="A241" s="17">
        <v>800146001</v>
      </c>
      <c r="B241" s="18" t="s">
        <v>1429</v>
      </c>
    </row>
    <row r="242" spans="1:2" x14ac:dyDescent="0.25">
      <c r="A242" s="17">
        <v>800146193</v>
      </c>
      <c r="B242" s="18" t="s">
        <v>1430</v>
      </c>
    </row>
    <row r="243" spans="1:2" x14ac:dyDescent="0.25">
      <c r="A243" s="17">
        <v>800146373</v>
      </c>
      <c r="B243" s="18" t="s">
        <v>1431</v>
      </c>
    </row>
    <row r="244" spans="1:2" x14ac:dyDescent="0.25">
      <c r="A244" s="17">
        <v>800146726</v>
      </c>
      <c r="B244" s="18" t="s">
        <v>1432</v>
      </c>
    </row>
    <row r="245" spans="1:2" x14ac:dyDescent="0.25">
      <c r="A245" s="17">
        <v>800147247</v>
      </c>
      <c r="B245" s="18" t="s">
        <v>1433</v>
      </c>
    </row>
    <row r="246" spans="1:2" x14ac:dyDescent="0.25">
      <c r="A246" s="17">
        <v>800148326</v>
      </c>
      <c r="B246" s="18" t="s">
        <v>1434</v>
      </c>
    </row>
    <row r="247" spans="1:2" x14ac:dyDescent="0.25">
      <c r="A247" s="17">
        <v>800152486</v>
      </c>
      <c r="B247" s="18" t="s">
        <v>1435</v>
      </c>
    </row>
    <row r="248" spans="1:2" x14ac:dyDescent="0.25">
      <c r="A248" s="17">
        <v>800153005</v>
      </c>
      <c r="B248" s="18" t="s">
        <v>1436</v>
      </c>
    </row>
    <row r="249" spans="1:2" x14ac:dyDescent="0.25">
      <c r="A249" s="17">
        <v>800153882</v>
      </c>
      <c r="B249" s="18" t="s">
        <v>1437</v>
      </c>
    </row>
    <row r="250" spans="1:2" x14ac:dyDescent="0.25">
      <c r="A250" s="17">
        <v>800153954</v>
      </c>
      <c r="B250" s="18" t="s">
        <v>1438</v>
      </c>
    </row>
    <row r="251" spans="1:2" x14ac:dyDescent="0.25">
      <c r="A251" s="17">
        <v>800153995</v>
      </c>
      <c r="B251" s="18" t="s">
        <v>1439</v>
      </c>
    </row>
    <row r="252" spans="1:2" x14ac:dyDescent="0.25">
      <c r="A252" s="17">
        <v>800154331</v>
      </c>
      <c r="B252" s="18" t="s">
        <v>1440</v>
      </c>
    </row>
    <row r="253" spans="1:2" x14ac:dyDescent="0.25">
      <c r="A253" s="17">
        <v>800154447</v>
      </c>
      <c r="B253" s="18" t="s">
        <v>1441</v>
      </c>
    </row>
    <row r="254" spans="1:2" x14ac:dyDescent="0.25">
      <c r="A254" s="17">
        <v>800155653</v>
      </c>
      <c r="B254" s="18" t="s">
        <v>1442</v>
      </c>
    </row>
    <row r="255" spans="1:2" x14ac:dyDescent="0.25">
      <c r="A255" s="17">
        <v>800155835</v>
      </c>
      <c r="B255" s="18" t="s">
        <v>1443</v>
      </c>
    </row>
    <row r="256" spans="1:2" x14ac:dyDescent="0.25">
      <c r="A256" s="17">
        <v>800156148</v>
      </c>
      <c r="B256" s="18" t="s">
        <v>1444</v>
      </c>
    </row>
    <row r="257" spans="1:2" x14ac:dyDescent="0.25">
      <c r="A257" s="17">
        <v>800157046</v>
      </c>
      <c r="B257" s="18" t="s">
        <v>1445</v>
      </c>
    </row>
    <row r="258" spans="1:2" x14ac:dyDescent="0.25">
      <c r="A258" s="17">
        <v>800158188</v>
      </c>
      <c r="B258" s="18" t="s">
        <v>1446</v>
      </c>
    </row>
    <row r="259" spans="1:2" x14ac:dyDescent="0.25">
      <c r="A259" s="17">
        <v>800158249</v>
      </c>
      <c r="B259" s="18" t="s">
        <v>1447</v>
      </c>
    </row>
    <row r="260" spans="1:2" x14ac:dyDescent="0.25">
      <c r="A260" s="17">
        <v>800158555</v>
      </c>
      <c r="B260" s="18" t="s">
        <v>1448</v>
      </c>
    </row>
    <row r="261" spans="1:2" x14ac:dyDescent="0.25">
      <c r="A261" s="17">
        <v>800158655</v>
      </c>
      <c r="B261" s="18" t="s">
        <v>1449</v>
      </c>
    </row>
    <row r="262" spans="1:2" x14ac:dyDescent="0.25">
      <c r="A262" s="17">
        <v>800159288</v>
      </c>
      <c r="B262" s="18" t="s">
        <v>1450</v>
      </c>
    </row>
    <row r="263" spans="1:2" x14ac:dyDescent="0.25">
      <c r="A263" s="17">
        <v>800160505</v>
      </c>
      <c r="B263" s="18" t="s">
        <v>1451</v>
      </c>
    </row>
    <row r="264" spans="1:2" x14ac:dyDescent="0.25">
      <c r="A264" s="17">
        <v>800160508</v>
      </c>
      <c r="B264" s="18" t="s">
        <v>1452</v>
      </c>
    </row>
    <row r="265" spans="1:2" x14ac:dyDescent="0.25">
      <c r="A265" s="17">
        <v>800160680</v>
      </c>
      <c r="B265" s="18" t="s">
        <v>1453</v>
      </c>
    </row>
    <row r="266" spans="1:2" x14ac:dyDescent="0.25">
      <c r="A266" s="17">
        <v>800160690</v>
      </c>
      <c r="B266" s="18" t="s">
        <v>1454</v>
      </c>
    </row>
    <row r="267" spans="1:2" x14ac:dyDescent="0.25">
      <c r="A267" s="17">
        <v>800161338</v>
      </c>
      <c r="B267" s="18" t="s">
        <v>1455</v>
      </c>
    </row>
    <row r="268" spans="1:2" x14ac:dyDescent="0.25">
      <c r="A268" s="17">
        <v>800162347</v>
      </c>
      <c r="B268" s="18" t="s">
        <v>1456</v>
      </c>
    </row>
    <row r="269" spans="1:2" x14ac:dyDescent="0.25">
      <c r="A269" s="17">
        <v>800162522</v>
      </c>
      <c r="B269" s="18" t="s">
        <v>1457</v>
      </c>
    </row>
    <row r="270" spans="1:2" x14ac:dyDescent="0.25">
      <c r="A270" s="17">
        <v>800162801</v>
      </c>
      <c r="B270" s="18" t="s">
        <v>1458</v>
      </c>
    </row>
    <row r="271" spans="1:2" x14ac:dyDescent="0.25">
      <c r="A271" s="17">
        <v>800162805</v>
      </c>
      <c r="B271" s="18" t="s">
        <v>1459</v>
      </c>
    </row>
    <row r="272" spans="1:2" x14ac:dyDescent="0.25">
      <c r="A272" s="17">
        <v>800162862</v>
      </c>
      <c r="B272" s="18" t="s">
        <v>1460</v>
      </c>
    </row>
    <row r="273" spans="1:2" x14ac:dyDescent="0.25">
      <c r="A273" s="17">
        <v>800163049</v>
      </c>
      <c r="B273" s="18" t="s">
        <v>1461</v>
      </c>
    </row>
    <row r="274" spans="1:2" x14ac:dyDescent="0.25">
      <c r="A274" s="17">
        <v>800163225</v>
      </c>
      <c r="B274" s="18" t="s">
        <v>1462</v>
      </c>
    </row>
    <row r="275" spans="1:2" x14ac:dyDescent="0.25">
      <c r="A275" s="17">
        <v>800164534</v>
      </c>
      <c r="B275" s="18" t="s">
        <v>1463</v>
      </c>
    </row>
    <row r="276" spans="1:2" x14ac:dyDescent="0.25">
      <c r="A276" s="17">
        <v>800164570</v>
      </c>
      <c r="B276" s="18" t="s">
        <v>1464</v>
      </c>
    </row>
    <row r="277" spans="1:2" x14ac:dyDescent="0.25">
      <c r="A277" s="17">
        <v>800164908</v>
      </c>
      <c r="B277" s="18" t="s">
        <v>1465</v>
      </c>
    </row>
    <row r="278" spans="1:2" x14ac:dyDescent="0.25">
      <c r="A278" s="17">
        <v>800165016</v>
      </c>
      <c r="B278" s="18" t="s">
        <v>1466</v>
      </c>
    </row>
    <row r="279" spans="1:2" x14ac:dyDescent="0.25">
      <c r="A279" s="17">
        <v>800165133</v>
      </c>
      <c r="B279" s="18" t="s">
        <v>1467</v>
      </c>
    </row>
    <row r="280" spans="1:2" x14ac:dyDescent="0.25">
      <c r="A280" s="17">
        <v>800165316</v>
      </c>
      <c r="B280" s="18" t="s">
        <v>1468</v>
      </c>
    </row>
    <row r="281" spans="1:2" x14ac:dyDescent="0.25">
      <c r="A281" s="17">
        <v>800165568</v>
      </c>
      <c r="B281" s="18" t="s">
        <v>1469</v>
      </c>
    </row>
    <row r="282" spans="1:2" x14ac:dyDescent="0.25">
      <c r="A282" s="17">
        <v>800166568</v>
      </c>
      <c r="B282" s="18" t="s">
        <v>1470</v>
      </c>
    </row>
    <row r="283" spans="1:2" x14ac:dyDescent="0.25">
      <c r="A283" s="17">
        <v>800167616</v>
      </c>
      <c r="B283" s="18" t="s">
        <v>1471</v>
      </c>
    </row>
    <row r="284" spans="1:2" x14ac:dyDescent="0.25">
      <c r="A284" s="17">
        <v>800168126</v>
      </c>
      <c r="B284" s="18" t="s">
        <v>1472</v>
      </c>
    </row>
    <row r="285" spans="1:2" x14ac:dyDescent="0.25">
      <c r="A285" s="17">
        <v>800168868</v>
      </c>
      <c r="B285" s="18" t="s">
        <v>1473</v>
      </c>
    </row>
    <row r="286" spans="1:2" x14ac:dyDescent="0.25">
      <c r="A286" s="17">
        <v>800169981</v>
      </c>
      <c r="B286" s="18" t="s">
        <v>1474</v>
      </c>
    </row>
    <row r="287" spans="1:2" x14ac:dyDescent="0.25">
      <c r="A287" s="17">
        <v>800170272</v>
      </c>
      <c r="B287" s="18" t="s">
        <v>1475</v>
      </c>
    </row>
    <row r="288" spans="1:2" x14ac:dyDescent="0.25">
      <c r="A288" s="17">
        <v>800170584</v>
      </c>
      <c r="B288" s="18" t="s">
        <v>1476</v>
      </c>
    </row>
    <row r="289" spans="1:2" x14ac:dyDescent="0.25">
      <c r="A289" s="17">
        <v>800171253</v>
      </c>
      <c r="B289" s="18" t="s">
        <v>1477</v>
      </c>
    </row>
    <row r="290" spans="1:2" x14ac:dyDescent="0.25">
      <c r="A290" s="17">
        <v>800171406</v>
      </c>
      <c r="B290" s="18" t="s">
        <v>1478</v>
      </c>
    </row>
    <row r="291" spans="1:2" x14ac:dyDescent="0.25">
      <c r="A291" s="17">
        <v>800171656</v>
      </c>
      <c r="B291" s="18" t="s">
        <v>1479</v>
      </c>
    </row>
    <row r="292" spans="1:2" x14ac:dyDescent="0.25">
      <c r="A292" s="17">
        <v>800171992</v>
      </c>
      <c r="B292" s="18" t="s">
        <v>1480</v>
      </c>
    </row>
    <row r="293" spans="1:2" x14ac:dyDescent="0.25">
      <c r="A293" s="17">
        <v>800173097</v>
      </c>
      <c r="B293" s="18" t="s">
        <v>1481</v>
      </c>
    </row>
    <row r="294" spans="1:2" x14ac:dyDescent="0.25">
      <c r="A294" s="17">
        <v>800175570</v>
      </c>
      <c r="B294" s="18" t="s">
        <v>1482</v>
      </c>
    </row>
    <row r="295" spans="1:2" x14ac:dyDescent="0.25">
      <c r="A295" s="17">
        <v>800176340</v>
      </c>
      <c r="B295" s="18" t="s">
        <v>1483</v>
      </c>
    </row>
    <row r="296" spans="1:2" x14ac:dyDescent="0.25">
      <c r="A296" s="17">
        <v>800180234</v>
      </c>
      <c r="B296" s="18" t="s">
        <v>1484</v>
      </c>
    </row>
    <row r="297" spans="1:2" x14ac:dyDescent="0.25">
      <c r="A297" s="17">
        <v>800181165</v>
      </c>
      <c r="B297" s="18" t="s">
        <v>1485</v>
      </c>
    </row>
    <row r="298" spans="1:2" x14ac:dyDescent="0.25">
      <c r="A298" s="17">
        <v>800181797</v>
      </c>
      <c r="B298" s="18" t="s">
        <v>1486</v>
      </c>
    </row>
    <row r="299" spans="1:2" x14ac:dyDescent="0.25">
      <c r="A299" s="17">
        <v>800182233</v>
      </c>
      <c r="B299" s="18" t="s">
        <v>1487</v>
      </c>
    </row>
    <row r="300" spans="1:2" x14ac:dyDescent="0.25">
      <c r="A300" s="17">
        <v>800183221</v>
      </c>
      <c r="B300" s="18" t="s">
        <v>1488</v>
      </c>
    </row>
    <row r="301" spans="1:2" x14ac:dyDescent="0.25">
      <c r="A301" s="17">
        <v>800183434</v>
      </c>
      <c r="B301" s="18" t="s">
        <v>1489</v>
      </c>
    </row>
    <row r="302" spans="1:2" x14ac:dyDescent="0.25">
      <c r="A302" s="17">
        <v>800183940</v>
      </c>
      <c r="B302" s="18" t="s">
        <v>1490</v>
      </c>
    </row>
    <row r="303" spans="1:2" x14ac:dyDescent="0.25">
      <c r="A303" s="17">
        <v>800184536</v>
      </c>
      <c r="B303" s="18" t="s">
        <v>1491</v>
      </c>
    </row>
    <row r="304" spans="1:2" x14ac:dyDescent="0.25">
      <c r="A304" s="17">
        <v>800185163</v>
      </c>
      <c r="B304" s="18" t="s">
        <v>1492</v>
      </c>
    </row>
    <row r="305" spans="1:2" x14ac:dyDescent="0.25">
      <c r="A305" s="17">
        <v>800185400</v>
      </c>
      <c r="B305" s="18" t="s">
        <v>1493</v>
      </c>
    </row>
    <row r="306" spans="1:2" x14ac:dyDescent="0.25">
      <c r="A306" s="17">
        <v>800186143</v>
      </c>
      <c r="B306" s="18" t="s">
        <v>1494</v>
      </c>
    </row>
    <row r="307" spans="1:2" x14ac:dyDescent="0.25">
      <c r="A307" s="17">
        <v>800187785</v>
      </c>
      <c r="B307" s="18" t="s">
        <v>1495</v>
      </c>
    </row>
    <row r="308" spans="1:2" x14ac:dyDescent="0.25">
      <c r="A308" s="17">
        <v>800187842</v>
      </c>
      <c r="B308" s="18" t="s">
        <v>1496</v>
      </c>
    </row>
    <row r="309" spans="1:2" x14ac:dyDescent="0.25">
      <c r="A309" s="17">
        <v>800188623</v>
      </c>
      <c r="B309" s="18" t="s">
        <v>1497</v>
      </c>
    </row>
    <row r="310" spans="1:2" x14ac:dyDescent="0.25">
      <c r="A310" s="17">
        <v>800188642</v>
      </c>
      <c r="B310" s="18" t="s">
        <v>1498</v>
      </c>
    </row>
    <row r="311" spans="1:2" x14ac:dyDescent="0.25">
      <c r="A311" s="17">
        <v>800188644</v>
      </c>
      <c r="B311" s="18" t="s">
        <v>1499</v>
      </c>
    </row>
    <row r="312" spans="1:2" x14ac:dyDescent="0.25">
      <c r="A312" s="17">
        <v>800189063</v>
      </c>
      <c r="B312" s="18" t="s">
        <v>1500</v>
      </c>
    </row>
    <row r="313" spans="1:2" x14ac:dyDescent="0.25">
      <c r="A313" s="17">
        <v>800189480</v>
      </c>
      <c r="B313" s="18" t="s">
        <v>1501</v>
      </c>
    </row>
    <row r="314" spans="1:2" x14ac:dyDescent="0.25">
      <c r="A314" s="17">
        <v>800189920</v>
      </c>
      <c r="B314" s="18" t="s">
        <v>1502</v>
      </c>
    </row>
    <row r="315" spans="1:2" x14ac:dyDescent="0.25">
      <c r="A315" s="17">
        <v>800190564</v>
      </c>
      <c r="B315" s="18" t="s">
        <v>1503</v>
      </c>
    </row>
    <row r="316" spans="1:2" x14ac:dyDescent="0.25">
      <c r="A316" s="17">
        <v>800192494</v>
      </c>
      <c r="B316" s="18" t="s">
        <v>1504</v>
      </c>
    </row>
    <row r="317" spans="1:2" x14ac:dyDescent="0.25">
      <c r="A317" s="17">
        <v>800192799</v>
      </c>
      <c r="B317" s="18" t="s">
        <v>1505</v>
      </c>
    </row>
    <row r="318" spans="1:2" x14ac:dyDescent="0.25">
      <c r="A318" s="17">
        <v>800193108</v>
      </c>
      <c r="B318" s="18" t="s">
        <v>1506</v>
      </c>
    </row>
    <row r="319" spans="1:2" x14ac:dyDescent="0.25">
      <c r="A319" s="17">
        <v>800193469</v>
      </c>
      <c r="B319" s="18" t="s">
        <v>1507</v>
      </c>
    </row>
    <row r="320" spans="1:2" x14ac:dyDescent="0.25">
      <c r="A320" s="17">
        <v>800193895</v>
      </c>
      <c r="B320" s="18" t="s">
        <v>1508</v>
      </c>
    </row>
    <row r="321" spans="1:2" x14ac:dyDescent="0.25">
      <c r="A321" s="17">
        <v>800195816</v>
      </c>
      <c r="B321" s="18" t="s">
        <v>1509</v>
      </c>
    </row>
    <row r="322" spans="1:2" x14ac:dyDescent="0.25">
      <c r="A322" s="17">
        <v>800196495</v>
      </c>
      <c r="B322" s="18" t="s">
        <v>1510</v>
      </c>
    </row>
    <row r="323" spans="1:2" x14ac:dyDescent="0.25">
      <c r="A323" s="17">
        <v>800196505</v>
      </c>
      <c r="B323" s="18" t="s">
        <v>1511</v>
      </c>
    </row>
    <row r="324" spans="1:2" x14ac:dyDescent="0.25">
      <c r="A324" s="17">
        <v>800196913</v>
      </c>
      <c r="B324" s="18" t="s">
        <v>1512</v>
      </c>
    </row>
    <row r="325" spans="1:2" x14ac:dyDescent="0.25">
      <c r="A325" s="17">
        <v>800197044</v>
      </c>
      <c r="B325" s="18" t="s">
        <v>1513</v>
      </c>
    </row>
    <row r="326" spans="1:2" x14ac:dyDescent="0.25">
      <c r="A326" s="17">
        <v>800197382</v>
      </c>
      <c r="B326" s="18" t="s">
        <v>1514</v>
      </c>
    </row>
    <row r="327" spans="1:2" x14ac:dyDescent="0.25">
      <c r="A327" s="17">
        <v>800197530</v>
      </c>
      <c r="B327" s="18" t="s">
        <v>1515</v>
      </c>
    </row>
    <row r="328" spans="1:2" x14ac:dyDescent="0.25">
      <c r="A328" s="17">
        <v>800197712</v>
      </c>
      <c r="B328" s="18" t="s">
        <v>1516</v>
      </c>
    </row>
    <row r="329" spans="1:2" x14ac:dyDescent="0.25">
      <c r="A329" s="17">
        <v>800198017</v>
      </c>
      <c r="B329" s="18" t="s">
        <v>1517</v>
      </c>
    </row>
    <row r="330" spans="1:2" x14ac:dyDescent="0.25">
      <c r="A330" s="17">
        <v>800198019</v>
      </c>
      <c r="B330" s="18" t="s">
        <v>1518</v>
      </c>
    </row>
    <row r="331" spans="1:2" x14ac:dyDescent="0.25">
      <c r="A331" s="17">
        <v>800199605</v>
      </c>
      <c r="B331" s="18" t="s">
        <v>1519</v>
      </c>
    </row>
    <row r="332" spans="1:2" x14ac:dyDescent="0.25">
      <c r="A332" s="17">
        <v>800199658</v>
      </c>
      <c r="B332" s="18" t="s">
        <v>1520</v>
      </c>
    </row>
    <row r="333" spans="1:2" x14ac:dyDescent="0.25">
      <c r="A333" s="17">
        <v>800199769</v>
      </c>
      <c r="B333" s="18" t="s">
        <v>1521</v>
      </c>
    </row>
    <row r="334" spans="1:2" x14ac:dyDescent="0.25">
      <c r="A334" s="17">
        <v>800199774</v>
      </c>
      <c r="B334" s="18" t="s">
        <v>1522</v>
      </c>
    </row>
    <row r="335" spans="1:2" x14ac:dyDescent="0.25">
      <c r="A335" s="17">
        <v>800199818</v>
      </c>
      <c r="B335" s="18" t="s">
        <v>1523</v>
      </c>
    </row>
    <row r="336" spans="1:2" x14ac:dyDescent="0.25">
      <c r="A336" s="17">
        <v>800200221</v>
      </c>
      <c r="B336" s="18" t="s">
        <v>1524</v>
      </c>
    </row>
    <row r="337" spans="1:2" x14ac:dyDescent="0.25">
      <c r="A337" s="17">
        <v>800200505</v>
      </c>
      <c r="B337" s="18" t="s">
        <v>1525</v>
      </c>
    </row>
    <row r="338" spans="1:2" x14ac:dyDescent="0.25">
      <c r="A338" s="17">
        <v>800200633</v>
      </c>
      <c r="B338" s="18" t="s">
        <v>1526</v>
      </c>
    </row>
    <row r="339" spans="1:2" x14ac:dyDescent="0.25">
      <c r="A339" s="17">
        <v>800200798</v>
      </c>
      <c r="B339" s="18" t="s">
        <v>1527</v>
      </c>
    </row>
    <row r="340" spans="1:2" x14ac:dyDescent="0.25">
      <c r="A340" s="17">
        <v>800201544</v>
      </c>
      <c r="B340" s="18" t="s">
        <v>1528</v>
      </c>
    </row>
    <row r="341" spans="1:2" x14ac:dyDescent="0.25">
      <c r="A341" s="17">
        <v>800201587</v>
      </c>
      <c r="B341" s="18" t="s">
        <v>1529</v>
      </c>
    </row>
    <row r="342" spans="1:2" x14ac:dyDescent="0.25">
      <c r="A342" s="17">
        <v>800202784</v>
      </c>
      <c r="B342" s="18" t="s">
        <v>1530</v>
      </c>
    </row>
    <row r="343" spans="1:2" x14ac:dyDescent="0.25">
      <c r="A343" s="17">
        <v>800203042</v>
      </c>
      <c r="B343" s="18" t="s">
        <v>1531</v>
      </c>
    </row>
    <row r="344" spans="1:2" x14ac:dyDescent="0.25">
      <c r="A344" s="17">
        <v>800203649</v>
      </c>
      <c r="B344" s="18" t="s">
        <v>1532</v>
      </c>
    </row>
    <row r="345" spans="1:2" x14ac:dyDescent="0.25">
      <c r="A345" s="17">
        <v>800204612</v>
      </c>
      <c r="B345" s="18" t="s">
        <v>1533</v>
      </c>
    </row>
    <row r="346" spans="1:2" x14ac:dyDescent="0.25">
      <c r="A346" s="17">
        <v>800204692</v>
      </c>
      <c r="B346" s="18" t="s">
        <v>1534</v>
      </c>
    </row>
    <row r="347" spans="1:2" x14ac:dyDescent="0.25">
      <c r="A347" s="17">
        <v>800205056</v>
      </c>
      <c r="B347" s="18" t="s">
        <v>1535</v>
      </c>
    </row>
    <row r="348" spans="1:2" x14ac:dyDescent="0.25">
      <c r="A348" s="17">
        <v>800205323</v>
      </c>
      <c r="B348" s="18" t="s">
        <v>1536</v>
      </c>
    </row>
    <row r="349" spans="1:2" x14ac:dyDescent="0.25">
      <c r="A349" s="17">
        <v>800205526</v>
      </c>
      <c r="B349" s="18" t="s">
        <v>1537</v>
      </c>
    </row>
    <row r="350" spans="1:2" x14ac:dyDescent="0.25">
      <c r="A350" s="17">
        <v>800205541</v>
      </c>
      <c r="B350" s="18" t="s">
        <v>1538</v>
      </c>
    </row>
    <row r="351" spans="1:2" x14ac:dyDescent="0.25">
      <c r="A351" s="17">
        <v>800205543</v>
      </c>
      <c r="B351" s="18" t="s">
        <v>1539</v>
      </c>
    </row>
    <row r="352" spans="1:2" x14ac:dyDescent="0.25">
      <c r="A352" s="17">
        <v>800205659</v>
      </c>
      <c r="B352" s="18" t="s">
        <v>1540</v>
      </c>
    </row>
    <row r="353" spans="1:2" x14ac:dyDescent="0.25">
      <c r="A353" s="17">
        <v>800205718</v>
      </c>
      <c r="B353" s="18" t="s">
        <v>1541</v>
      </c>
    </row>
    <row r="354" spans="1:2" x14ac:dyDescent="0.25">
      <c r="A354" s="17">
        <v>800205721</v>
      </c>
      <c r="B354" s="18" t="s">
        <v>1542</v>
      </c>
    </row>
    <row r="355" spans="1:2" x14ac:dyDescent="0.25">
      <c r="A355" s="17">
        <v>800205764</v>
      </c>
      <c r="B355" s="18" t="s">
        <v>1543</v>
      </c>
    </row>
    <row r="356" spans="1:2" x14ac:dyDescent="0.25">
      <c r="A356" s="17">
        <v>800206140</v>
      </c>
      <c r="B356" s="18" t="s">
        <v>1544</v>
      </c>
    </row>
    <row r="357" spans="1:2" x14ac:dyDescent="0.25">
      <c r="A357" s="17">
        <v>800207360</v>
      </c>
      <c r="B357" s="18" t="s">
        <v>1545</v>
      </c>
    </row>
    <row r="358" spans="1:2" x14ac:dyDescent="0.25">
      <c r="A358" s="17">
        <v>800208117</v>
      </c>
      <c r="B358" s="18" t="s">
        <v>1546</v>
      </c>
    </row>
    <row r="359" spans="1:2" x14ac:dyDescent="0.25">
      <c r="A359" s="17">
        <v>800208227</v>
      </c>
      <c r="B359" s="18" t="s">
        <v>1547</v>
      </c>
    </row>
    <row r="360" spans="1:2" x14ac:dyDescent="0.25">
      <c r="A360" s="17">
        <v>800208283</v>
      </c>
      <c r="B360" s="18" t="s">
        <v>1548</v>
      </c>
    </row>
    <row r="361" spans="1:2" x14ac:dyDescent="0.25">
      <c r="A361" s="17">
        <v>800208738</v>
      </c>
      <c r="B361" s="18" t="s">
        <v>1549</v>
      </c>
    </row>
    <row r="362" spans="1:2" x14ac:dyDescent="0.25">
      <c r="A362" s="17">
        <v>800209106</v>
      </c>
      <c r="B362" s="18" t="s">
        <v>1550</v>
      </c>
    </row>
    <row r="363" spans="1:2" x14ac:dyDescent="0.25">
      <c r="A363" s="17">
        <v>800209439</v>
      </c>
      <c r="B363" s="18" t="s">
        <v>1551</v>
      </c>
    </row>
    <row r="364" spans="1:2" x14ac:dyDescent="0.25">
      <c r="A364" s="17">
        <v>800209491</v>
      </c>
      <c r="B364" s="18" t="s">
        <v>1552</v>
      </c>
    </row>
    <row r="365" spans="1:2" x14ac:dyDescent="0.25">
      <c r="A365" s="17">
        <v>800209630</v>
      </c>
      <c r="B365" s="18" t="s">
        <v>1553</v>
      </c>
    </row>
    <row r="366" spans="1:2" x14ac:dyDescent="0.25">
      <c r="A366" s="17">
        <v>800210423</v>
      </c>
      <c r="B366" s="18" t="s">
        <v>1554</v>
      </c>
    </row>
    <row r="367" spans="1:2" x14ac:dyDescent="0.25">
      <c r="A367" s="17">
        <v>800210629</v>
      </c>
      <c r="B367" s="18" t="s">
        <v>1555</v>
      </c>
    </row>
    <row r="368" spans="1:2" x14ac:dyDescent="0.25">
      <c r="A368" s="17">
        <v>800210664</v>
      </c>
      <c r="B368" s="18" t="s">
        <v>1556</v>
      </c>
    </row>
    <row r="369" spans="1:2" x14ac:dyDescent="0.25">
      <c r="A369" s="17">
        <v>800210820</v>
      </c>
      <c r="B369" s="18" t="s">
        <v>1557</v>
      </c>
    </row>
    <row r="370" spans="1:2" x14ac:dyDescent="0.25">
      <c r="A370" s="17">
        <v>800211025</v>
      </c>
      <c r="B370" s="18" t="s">
        <v>1558</v>
      </c>
    </row>
    <row r="371" spans="1:2" x14ac:dyDescent="0.25">
      <c r="A371" s="17">
        <v>800215465</v>
      </c>
      <c r="B371" s="18" t="s">
        <v>1559</v>
      </c>
    </row>
    <row r="372" spans="1:2" x14ac:dyDescent="0.25">
      <c r="A372" s="17">
        <v>800216022</v>
      </c>
      <c r="B372" s="18" t="s">
        <v>1560</v>
      </c>
    </row>
    <row r="373" spans="1:2" x14ac:dyDescent="0.25">
      <c r="A373" s="17">
        <v>800216676</v>
      </c>
      <c r="B373" s="18" t="s">
        <v>1561</v>
      </c>
    </row>
    <row r="374" spans="1:2" x14ac:dyDescent="0.25">
      <c r="A374" s="17">
        <v>800217174</v>
      </c>
      <c r="B374" s="18" t="s">
        <v>1562</v>
      </c>
    </row>
    <row r="375" spans="1:2" x14ac:dyDescent="0.25">
      <c r="A375" s="17">
        <v>800217734</v>
      </c>
      <c r="B375" s="18" t="s">
        <v>1563</v>
      </c>
    </row>
    <row r="376" spans="1:2" x14ac:dyDescent="0.25">
      <c r="A376" s="17">
        <v>800218607</v>
      </c>
      <c r="B376" s="18" t="s">
        <v>1564</v>
      </c>
    </row>
    <row r="377" spans="1:2" x14ac:dyDescent="0.25">
      <c r="A377" s="17">
        <v>800218861</v>
      </c>
      <c r="B377" s="18" t="s">
        <v>1565</v>
      </c>
    </row>
    <row r="378" spans="1:2" x14ac:dyDescent="0.25">
      <c r="A378" s="17">
        <v>800220256</v>
      </c>
      <c r="B378" s="18" t="s">
        <v>1566</v>
      </c>
    </row>
    <row r="379" spans="1:2" x14ac:dyDescent="0.25">
      <c r="A379" s="17">
        <v>800220425</v>
      </c>
      <c r="B379" s="18" t="s">
        <v>1567</v>
      </c>
    </row>
    <row r="380" spans="1:2" x14ac:dyDescent="0.25">
      <c r="A380" s="17">
        <v>800220546</v>
      </c>
      <c r="B380" s="18" t="s">
        <v>1568</v>
      </c>
    </row>
    <row r="381" spans="1:2" x14ac:dyDescent="0.25">
      <c r="A381" s="17">
        <v>800220719</v>
      </c>
      <c r="B381" s="18" t="s">
        <v>1569</v>
      </c>
    </row>
    <row r="382" spans="1:2" x14ac:dyDescent="0.25">
      <c r="A382" s="17">
        <v>800221908</v>
      </c>
      <c r="B382" s="18" t="s">
        <v>1570</v>
      </c>
    </row>
    <row r="383" spans="1:2" x14ac:dyDescent="0.25">
      <c r="A383" s="17">
        <v>800222547</v>
      </c>
      <c r="B383" s="18" t="s">
        <v>1571</v>
      </c>
    </row>
    <row r="384" spans="1:2" x14ac:dyDescent="0.25">
      <c r="A384" s="17">
        <v>800222572</v>
      </c>
      <c r="B384" s="18" t="s">
        <v>1572</v>
      </c>
    </row>
    <row r="385" spans="1:2" x14ac:dyDescent="0.25">
      <c r="A385" s="17">
        <v>800223014</v>
      </c>
      <c r="B385" s="18" t="s">
        <v>1573</v>
      </c>
    </row>
    <row r="386" spans="1:2" x14ac:dyDescent="0.25">
      <c r="A386" s="17">
        <v>800224650</v>
      </c>
      <c r="B386" s="18" t="s">
        <v>1574</v>
      </c>
    </row>
    <row r="387" spans="1:2" x14ac:dyDescent="0.25">
      <c r="A387" s="17">
        <v>800224669</v>
      </c>
      <c r="B387" s="18" t="s">
        <v>1575</v>
      </c>
    </row>
    <row r="388" spans="1:2" x14ac:dyDescent="0.25">
      <c r="A388" s="17">
        <v>800224745</v>
      </c>
      <c r="B388" s="18" t="s">
        <v>1576</v>
      </c>
    </row>
    <row r="389" spans="1:2" x14ac:dyDescent="0.25">
      <c r="A389" s="17">
        <v>800224796</v>
      </c>
      <c r="B389" s="18" t="s">
        <v>1577</v>
      </c>
    </row>
    <row r="390" spans="1:2" x14ac:dyDescent="0.25">
      <c r="A390" s="17">
        <v>800225264</v>
      </c>
      <c r="B390" s="18" t="s">
        <v>1578</v>
      </c>
    </row>
    <row r="391" spans="1:2" x14ac:dyDescent="0.25">
      <c r="A391" s="17">
        <v>800225282</v>
      </c>
      <c r="B391" s="18" t="s">
        <v>1579</v>
      </c>
    </row>
    <row r="392" spans="1:2" x14ac:dyDescent="0.25">
      <c r="A392" s="17">
        <v>800226337</v>
      </c>
      <c r="B392" s="18" t="s">
        <v>1580</v>
      </c>
    </row>
    <row r="393" spans="1:2" x14ac:dyDescent="0.25">
      <c r="A393" s="17">
        <v>800227558</v>
      </c>
      <c r="B393" s="18" t="s">
        <v>1581</v>
      </c>
    </row>
    <row r="394" spans="1:2" x14ac:dyDescent="0.25">
      <c r="A394" s="17">
        <v>800228030</v>
      </c>
      <c r="B394" s="18" t="s">
        <v>1582</v>
      </c>
    </row>
    <row r="395" spans="1:2" x14ac:dyDescent="0.25">
      <c r="A395" s="17">
        <v>800229088</v>
      </c>
      <c r="B395" s="18" t="s">
        <v>1583</v>
      </c>
    </row>
    <row r="396" spans="1:2" x14ac:dyDescent="0.25">
      <c r="A396" s="17">
        <v>800229914</v>
      </c>
      <c r="B396" s="18" t="s">
        <v>1584</v>
      </c>
    </row>
    <row r="397" spans="1:2" x14ac:dyDescent="0.25">
      <c r="A397" s="17">
        <v>800230113</v>
      </c>
      <c r="B397" s="18" t="s">
        <v>1585</v>
      </c>
    </row>
    <row r="398" spans="1:2" x14ac:dyDescent="0.25">
      <c r="A398" s="17">
        <v>800230900</v>
      </c>
      <c r="B398" s="18" t="s">
        <v>1586</v>
      </c>
    </row>
    <row r="399" spans="1:2" x14ac:dyDescent="0.25">
      <c r="A399" s="17">
        <v>800231110</v>
      </c>
      <c r="B399" s="18" t="s">
        <v>1587</v>
      </c>
    </row>
    <row r="400" spans="1:2" x14ac:dyDescent="0.25">
      <c r="A400" s="17">
        <v>800231495</v>
      </c>
      <c r="B400" s="18" t="s">
        <v>1588</v>
      </c>
    </row>
    <row r="401" spans="1:2" x14ac:dyDescent="0.25">
      <c r="A401" s="17">
        <v>800232814</v>
      </c>
      <c r="B401" s="18" t="s">
        <v>1589</v>
      </c>
    </row>
    <row r="402" spans="1:2" x14ac:dyDescent="0.25">
      <c r="A402" s="17">
        <v>800232824</v>
      </c>
      <c r="B402" s="18" t="s">
        <v>1590</v>
      </c>
    </row>
    <row r="403" spans="1:2" x14ac:dyDescent="0.25">
      <c r="A403" s="17">
        <v>800233341</v>
      </c>
      <c r="B403" s="18" t="s">
        <v>1591</v>
      </c>
    </row>
    <row r="404" spans="1:2" x14ac:dyDescent="0.25">
      <c r="A404" s="17">
        <v>800233445</v>
      </c>
      <c r="B404" s="18" t="s">
        <v>1592</v>
      </c>
    </row>
    <row r="405" spans="1:2" x14ac:dyDescent="0.25">
      <c r="A405" s="17">
        <v>800233928</v>
      </c>
      <c r="B405" s="18" t="s">
        <v>1593</v>
      </c>
    </row>
    <row r="406" spans="1:2" x14ac:dyDescent="0.25">
      <c r="A406" s="17">
        <v>800234164</v>
      </c>
      <c r="B406" s="18" t="s">
        <v>1594</v>
      </c>
    </row>
    <row r="407" spans="1:2" x14ac:dyDescent="0.25">
      <c r="A407" s="17">
        <v>800234274</v>
      </c>
      <c r="B407" s="18" t="s">
        <v>1595</v>
      </c>
    </row>
    <row r="408" spans="1:2" x14ac:dyDescent="0.25">
      <c r="A408" s="17">
        <v>800235855</v>
      </c>
      <c r="B408" s="18" t="s">
        <v>1596</v>
      </c>
    </row>
    <row r="409" spans="1:2" x14ac:dyDescent="0.25">
      <c r="A409" s="17">
        <v>800235945</v>
      </c>
      <c r="B409" s="18" t="s">
        <v>1597</v>
      </c>
    </row>
    <row r="410" spans="1:2" x14ac:dyDescent="0.25">
      <c r="A410" s="17">
        <v>800236541</v>
      </c>
      <c r="B410" s="18" t="s">
        <v>1598</v>
      </c>
    </row>
    <row r="411" spans="1:2" x14ac:dyDescent="0.25">
      <c r="A411" s="17">
        <v>800237087</v>
      </c>
      <c r="B411" s="18" t="s">
        <v>1599</v>
      </c>
    </row>
    <row r="412" spans="1:2" x14ac:dyDescent="0.25">
      <c r="A412" s="17">
        <v>800237692</v>
      </c>
      <c r="B412" s="18" t="s">
        <v>1600</v>
      </c>
    </row>
    <row r="413" spans="1:2" x14ac:dyDescent="0.25">
      <c r="A413" s="17">
        <v>800241789</v>
      </c>
      <c r="B413" s="18" t="s">
        <v>1601</v>
      </c>
    </row>
    <row r="414" spans="1:2" x14ac:dyDescent="0.25">
      <c r="A414" s="17">
        <v>800241914</v>
      </c>
      <c r="B414" s="18" t="s">
        <v>1602</v>
      </c>
    </row>
    <row r="415" spans="1:2" x14ac:dyDescent="0.25">
      <c r="A415" s="17">
        <v>800241929</v>
      </c>
      <c r="B415" s="18" t="s">
        <v>1603</v>
      </c>
    </row>
    <row r="416" spans="1:2" x14ac:dyDescent="0.25">
      <c r="A416" s="17">
        <v>800242162</v>
      </c>
      <c r="B416" s="18" t="s">
        <v>1604</v>
      </c>
    </row>
    <row r="417" spans="1:2" x14ac:dyDescent="0.25">
      <c r="A417" s="17">
        <v>800242736</v>
      </c>
      <c r="B417" s="18" t="s">
        <v>1605</v>
      </c>
    </row>
    <row r="418" spans="1:2" x14ac:dyDescent="0.25">
      <c r="A418" s="17">
        <v>800242982</v>
      </c>
      <c r="B418" s="18" t="s">
        <v>1606</v>
      </c>
    </row>
    <row r="419" spans="1:2" x14ac:dyDescent="0.25">
      <c r="A419" s="17">
        <v>800243968</v>
      </c>
      <c r="B419" s="18" t="s">
        <v>1607</v>
      </c>
    </row>
    <row r="420" spans="1:2" x14ac:dyDescent="0.25">
      <c r="A420" s="17">
        <v>800244435</v>
      </c>
      <c r="B420" s="18" t="s">
        <v>1608</v>
      </c>
    </row>
    <row r="421" spans="1:2" x14ac:dyDescent="0.25">
      <c r="A421" s="17">
        <v>800244625</v>
      </c>
      <c r="B421" s="18" t="s">
        <v>1609</v>
      </c>
    </row>
    <row r="422" spans="1:2" x14ac:dyDescent="0.25">
      <c r="A422" s="17">
        <v>800244957</v>
      </c>
      <c r="B422" s="18" t="s">
        <v>1610</v>
      </c>
    </row>
    <row r="423" spans="1:2" x14ac:dyDescent="0.25">
      <c r="A423" s="17">
        <v>800245008</v>
      </c>
      <c r="B423" s="18" t="s">
        <v>1611</v>
      </c>
    </row>
    <row r="424" spans="1:2" x14ac:dyDescent="0.25">
      <c r="A424" s="17">
        <v>800245161</v>
      </c>
      <c r="B424" s="18" t="s">
        <v>1612</v>
      </c>
    </row>
    <row r="425" spans="1:2" x14ac:dyDescent="0.25">
      <c r="A425" s="17">
        <v>800245188</v>
      </c>
      <c r="B425" s="18" t="s">
        <v>1613</v>
      </c>
    </row>
    <row r="426" spans="1:2" x14ac:dyDescent="0.25">
      <c r="A426" s="17">
        <v>800245705</v>
      </c>
      <c r="B426" s="18" t="s">
        <v>1614</v>
      </c>
    </row>
    <row r="427" spans="1:2" x14ac:dyDescent="0.25">
      <c r="A427" s="17">
        <v>800247921</v>
      </c>
      <c r="B427" s="18" t="s">
        <v>1615</v>
      </c>
    </row>
    <row r="428" spans="1:2" x14ac:dyDescent="0.25">
      <c r="A428" s="17">
        <v>800248103</v>
      </c>
      <c r="B428" s="18" t="s">
        <v>1616</v>
      </c>
    </row>
    <row r="429" spans="1:2" x14ac:dyDescent="0.25">
      <c r="A429" s="17">
        <v>800248684</v>
      </c>
      <c r="B429" s="18" t="s">
        <v>1617</v>
      </c>
    </row>
    <row r="430" spans="1:2" x14ac:dyDescent="0.25">
      <c r="A430" s="17">
        <v>800249010</v>
      </c>
      <c r="B430" s="18" t="s">
        <v>1618</v>
      </c>
    </row>
    <row r="431" spans="1:2" x14ac:dyDescent="0.25">
      <c r="A431" s="17">
        <v>800249845</v>
      </c>
      <c r="B431" s="18" t="s">
        <v>1619</v>
      </c>
    </row>
    <row r="432" spans="1:2" x14ac:dyDescent="0.25">
      <c r="A432" s="17">
        <v>800251628</v>
      </c>
      <c r="B432" s="18" t="s">
        <v>1620</v>
      </c>
    </row>
    <row r="433" spans="1:2" x14ac:dyDescent="0.25">
      <c r="A433" s="17">
        <v>800251857</v>
      </c>
      <c r="B433" s="18" t="s">
        <v>1621</v>
      </c>
    </row>
    <row r="434" spans="1:2" x14ac:dyDescent="0.25">
      <c r="A434" s="17">
        <v>800253980</v>
      </c>
      <c r="B434" s="18" t="s">
        <v>1622</v>
      </c>
    </row>
    <row r="435" spans="1:2" x14ac:dyDescent="0.25">
      <c r="A435" s="17">
        <v>800254049</v>
      </c>
      <c r="B435" s="18" t="s">
        <v>1623</v>
      </c>
    </row>
    <row r="436" spans="1:2" x14ac:dyDescent="0.25">
      <c r="A436" s="17">
        <v>800254720</v>
      </c>
      <c r="B436" s="18" t="s">
        <v>1624</v>
      </c>
    </row>
    <row r="437" spans="1:2" x14ac:dyDescent="0.25">
      <c r="A437" s="17">
        <v>800254783</v>
      </c>
      <c r="B437" s="18" t="s">
        <v>1625</v>
      </c>
    </row>
    <row r="438" spans="1:2" x14ac:dyDescent="0.25">
      <c r="A438" s="17">
        <v>800255316</v>
      </c>
      <c r="B438" s="18" t="s">
        <v>1626</v>
      </c>
    </row>
    <row r="439" spans="1:2" x14ac:dyDescent="0.25">
      <c r="A439" s="17">
        <v>800255793</v>
      </c>
      <c r="B439" s="18" t="s">
        <v>1627</v>
      </c>
    </row>
    <row r="440" spans="1:2" x14ac:dyDescent="0.25">
      <c r="A440" s="17">
        <v>800385237</v>
      </c>
      <c r="B440" s="18" t="s">
        <v>1628</v>
      </c>
    </row>
    <row r="441" spans="1:2" x14ac:dyDescent="0.25">
      <c r="A441" s="17">
        <v>801000518</v>
      </c>
      <c r="B441" s="18" t="s">
        <v>1629</v>
      </c>
    </row>
    <row r="442" spans="1:2" x14ac:dyDescent="0.25">
      <c r="A442" s="17">
        <v>802003545</v>
      </c>
      <c r="B442" s="18" t="s">
        <v>1630</v>
      </c>
    </row>
    <row r="443" spans="1:2" x14ac:dyDescent="0.25">
      <c r="A443" s="17">
        <v>802004252</v>
      </c>
      <c r="B443" s="18" t="s">
        <v>1631</v>
      </c>
    </row>
    <row r="444" spans="1:2" x14ac:dyDescent="0.25">
      <c r="A444" s="17">
        <v>802005487</v>
      </c>
      <c r="B444" s="18" t="s">
        <v>1632</v>
      </c>
    </row>
    <row r="445" spans="1:2" x14ac:dyDescent="0.25">
      <c r="A445" s="17">
        <v>802007641</v>
      </c>
      <c r="B445" s="18" t="s">
        <v>1633</v>
      </c>
    </row>
    <row r="446" spans="1:2" x14ac:dyDescent="0.25">
      <c r="A446" s="17">
        <v>802007970</v>
      </c>
      <c r="B446" s="18" t="s">
        <v>1634</v>
      </c>
    </row>
    <row r="447" spans="1:2" x14ac:dyDescent="0.25">
      <c r="A447" s="17">
        <v>802008434</v>
      </c>
      <c r="B447" s="18" t="s">
        <v>1635</v>
      </c>
    </row>
    <row r="448" spans="1:2" x14ac:dyDescent="0.25">
      <c r="A448" s="17">
        <v>802009144</v>
      </c>
      <c r="B448" s="18" t="s">
        <v>1636</v>
      </c>
    </row>
    <row r="449" spans="1:2" x14ac:dyDescent="0.25">
      <c r="A449" s="17">
        <v>802010694</v>
      </c>
      <c r="B449" s="18" t="s">
        <v>1637</v>
      </c>
    </row>
    <row r="450" spans="1:2" x14ac:dyDescent="0.25">
      <c r="A450" s="17">
        <v>802011332</v>
      </c>
      <c r="B450" s="18" t="s">
        <v>1638</v>
      </c>
    </row>
    <row r="451" spans="1:2" x14ac:dyDescent="0.25">
      <c r="A451" s="17">
        <v>802011431</v>
      </c>
      <c r="B451" s="18" t="s">
        <v>1639</v>
      </c>
    </row>
    <row r="452" spans="1:2" x14ac:dyDescent="0.25">
      <c r="A452" s="17">
        <v>802011827</v>
      </c>
      <c r="B452" s="18" t="s">
        <v>1640</v>
      </c>
    </row>
    <row r="453" spans="1:2" x14ac:dyDescent="0.25">
      <c r="A453" s="17">
        <v>802013652</v>
      </c>
      <c r="B453" s="18" t="s">
        <v>1641</v>
      </c>
    </row>
    <row r="454" spans="1:2" x14ac:dyDescent="0.25">
      <c r="A454" s="17">
        <v>802013901</v>
      </c>
      <c r="B454" s="18" t="s">
        <v>1642</v>
      </c>
    </row>
    <row r="455" spans="1:2" x14ac:dyDescent="0.25">
      <c r="A455" s="17">
        <v>802014056</v>
      </c>
      <c r="B455" s="18" t="s">
        <v>1643</v>
      </c>
    </row>
    <row r="456" spans="1:2" x14ac:dyDescent="0.25">
      <c r="A456" s="17">
        <v>802014237</v>
      </c>
      <c r="B456" s="18" t="s">
        <v>1644</v>
      </c>
    </row>
    <row r="457" spans="1:2" x14ac:dyDescent="0.25">
      <c r="A457" s="17">
        <v>802014382</v>
      </c>
      <c r="B457" s="18" t="s">
        <v>1645</v>
      </c>
    </row>
    <row r="458" spans="1:2" x14ac:dyDescent="0.25">
      <c r="A458" s="17">
        <v>802016669</v>
      </c>
      <c r="B458" s="18" t="s">
        <v>1646</v>
      </c>
    </row>
    <row r="459" spans="1:2" x14ac:dyDescent="0.25">
      <c r="A459" s="17">
        <v>802016812</v>
      </c>
      <c r="B459" s="18" t="s">
        <v>1647</v>
      </c>
    </row>
    <row r="460" spans="1:2" x14ac:dyDescent="0.25">
      <c r="A460" s="17">
        <v>802018059</v>
      </c>
      <c r="B460" s="18" t="s">
        <v>1648</v>
      </c>
    </row>
    <row r="461" spans="1:2" x14ac:dyDescent="0.25">
      <c r="A461" s="17">
        <v>802018138</v>
      </c>
      <c r="B461" s="18" t="s">
        <v>1649</v>
      </c>
    </row>
    <row r="462" spans="1:2" x14ac:dyDescent="0.25">
      <c r="A462" s="17">
        <v>802018646</v>
      </c>
      <c r="B462" s="18" t="s">
        <v>1650</v>
      </c>
    </row>
    <row r="463" spans="1:2" x14ac:dyDescent="0.25">
      <c r="A463" s="17">
        <v>802018708</v>
      </c>
      <c r="B463" s="18" t="s">
        <v>1651</v>
      </c>
    </row>
    <row r="464" spans="1:2" x14ac:dyDescent="0.25">
      <c r="A464" s="17">
        <v>802020420</v>
      </c>
      <c r="B464" s="18" t="s">
        <v>1652</v>
      </c>
    </row>
    <row r="465" spans="1:2" x14ac:dyDescent="0.25">
      <c r="A465" s="17">
        <v>802021821</v>
      </c>
      <c r="B465" s="18" t="s">
        <v>1653</v>
      </c>
    </row>
    <row r="466" spans="1:2" x14ac:dyDescent="0.25">
      <c r="A466" s="17">
        <v>802021835</v>
      </c>
      <c r="B466" s="18" t="s">
        <v>1654</v>
      </c>
    </row>
    <row r="467" spans="1:2" x14ac:dyDescent="0.25">
      <c r="A467" s="17">
        <v>802022154</v>
      </c>
      <c r="B467" s="18" t="s">
        <v>1655</v>
      </c>
    </row>
    <row r="468" spans="1:2" x14ac:dyDescent="0.25">
      <c r="A468" s="17">
        <v>802022510</v>
      </c>
      <c r="B468" s="18" t="s">
        <v>1656</v>
      </c>
    </row>
    <row r="469" spans="1:2" x14ac:dyDescent="0.25">
      <c r="A469" s="17">
        <v>802022940</v>
      </c>
      <c r="B469" s="18" t="s">
        <v>1657</v>
      </c>
    </row>
    <row r="470" spans="1:2" x14ac:dyDescent="0.25">
      <c r="A470" s="17">
        <v>802023643</v>
      </c>
      <c r="B470" s="18" t="s">
        <v>1658</v>
      </c>
    </row>
    <row r="471" spans="1:2" x14ac:dyDescent="0.25">
      <c r="A471" s="17">
        <v>804002245</v>
      </c>
      <c r="B471" s="18" t="s">
        <v>1659</v>
      </c>
    </row>
    <row r="472" spans="1:2" x14ac:dyDescent="0.25">
      <c r="A472" s="17">
        <v>804002341</v>
      </c>
      <c r="B472" s="18" t="s">
        <v>1660</v>
      </c>
    </row>
    <row r="473" spans="1:2" x14ac:dyDescent="0.25">
      <c r="A473" s="17">
        <v>804003003</v>
      </c>
      <c r="B473" s="18" t="s">
        <v>1661</v>
      </c>
    </row>
    <row r="474" spans="1:2" x14ac:dyDescent="0.25">
      <c r="A474" s="17">
        <v>804004131</v>
      </c>
      <c r="B474" s="18" t="s">
        <v>1662</v>
      </c>
    </row>
    <row r="475" spans="1:2" x14ac:dyDescent="0.25">
      <c r="A475" s="17">
        <v>804006932</v>
      </c>
      <c r="B475" s="18" t="s">
        <v>1663</v>
      </c>
    </row>
    <row r="476" spans="1:2" x14ac:dyDescent="0.25">
      <c r="A476" s="17">
        <v>804006991</v>
      </c>
      <c r="B476" s="18" t="s">
        <v>1664</v>
      </c>
    </row>
    <row r="477" spans="1:2" x14ac:dyDescent="0.25">
      <c r="A477" s="17">
        <v>804007075</v>
      </c>
      <c r="B477" s="18" t="s">
        <v>1665</v>
      </c>
    </row>
    <row r="478" spans="1:2" x14ac:dyDescent="0.25">
      <c r="A478" s="17">
        <v>804007118</v>
      </c>
      <c r="B478" s="18" t="s">
        <v>1666</v>
      </c>
    </row>
    <row r="479" spans="1:2" x14ac:dyDescent="0.25">
      <c r="A479" s="17">
        <v>804011414</v>
      </c>
      <c r="B479" s="18" t="s">
        <v>1667</v>
      </c>
    </row>
    <row r="480" spans="1:2" x14ac:dyDescent="0.25">
      <c r="A480" s="17">
        <v>804011576</v>
      </c>
      <c r="B480" s="18" t="s">
        <v>1668</v>
      </c>
    </row>
    <row r="481" spans="1:2" x14ac:dyDescent="0.25">
      <c r="A481" s="17">
        <v>804017278</v>
      </c>
      <c r="B481" s="18" t="s">
        <v>1669</v>
      </c>
    </row>
    <row r="482" spans="1:2" x14ac:dyDescent="0.25">
      <c r="A482" s="17">
        <v>805005532</v>
      </c>
      <c r="B482" s="18" t="s">
        <v>1670</v>
      </c>
    </row>
    <row r="483" spans="1:2" x14ac:dyDescent="0.25">
      <c r="A483" s="17">
        <v>805007483</v>
      </c>
      <c r="B483" s="18" t="s">
        <v>1671</v>
      </c>
    </row>
    <row r="484" spans="1:2" x14ac:dyDescent="0.25">
      <c r="A484" s="17">
        <v>805021199</v>
      </c>
      <c r="B484" s="18" t="s">
        <v>1672</v>
      </c>
    </row>
    <row r="485" spans="1:2" x14ac:dyDescent="0.25">
      <c r="A485" s="17">
        <v>805023177</v>
      </c>
      <c r="B485" s="18" t="s">
        <v>1673</v>
      </c>
    </row>
    <row r="486" spans="1:2" x14ac:dyDescent="0.25">
      <c r="A486" s="17">
        <v>805027243</v>
      </c>
      <c r="B486" s="18" t="s">
        <v>1674</v>
      </c>
    </row>
    <row r="487" spans="1:2" x14ac:dyDescent="0.25">
      <c r="A487" s="17">
        <v>805029466</v>
      </c>
      <c r="B487" s="18" t="s">
        <v>1675</v>
      </c>
    </row>
    <row r="488" spans="1:2" x14ac:dyDescent="0.25">
      <c r="A488" s="17">
        <v>806000841</v>
      </c>
      <c r="B488" s="18" t="s">
        <v>1676</v>
      </c>
    </row>
    <row r="489" spans="1:2" x14ac:dyDescent="0.25">
      <c r="A489" s="17">
        <v>806001218</v>
      </c>
      <c r="B489" s="18" t="s">
        <v>1677</v>
      </c>
    </row>
    <row r="490" spans="1:2" x14ac:dyDescent="0.25">
      <c r="A490" s="17">
        <v>806001261</v>
      </c>
      <c r="B490" s="18" t="s">
        <v>1678</v>
      </c>
    </row>
    <row r="491" spans="1:2" x14ac:dyDescent="0.25">
      <c r="A491" s="17">
        <v>806001765</v>
      </c>
      <c r="B491" s="18" t="s">
        <v>1679</v>
      </c>
    </row>
    <row r="492" spans="1:2" x14ac:dyDescent="0.25">
      <c r="A492" s="17">
        <v>806001985</v>
      </c>
      <c r="B492" s="18" t="s">
        <v>1680</v>
      </c>
    </row>
    <row r="493" spans="1:2" x14ac:dyDescent="0.25">
      <c r="A493" s="17">
        <v>806002258</v>
      </c>
      <c r="B493" s="18" t="s">
        <v>1681</v>
      </c>
    </row>
    <row r="494" spans="1:2" x14ac:dyDescent="0.25">
      <c r="A494" s="17">
        <v>806002698</v>
      </c>
      <c r="B494" s="18" t="s">
        <v>1682</v>
      </c>
    </row>
    <row r="495" spans="1:2" x14ac:dyDescent="0.25">
      <c r="A495" s="17">
        <v>806002713</v>
      </c>
      <c r="B495" s="18" t="s">
        <v>1683</v>
      </c>
    </row>
    <row r="496" spans="1:2" x14ac:dyDescent="0.25">
      <c r="A496" s="17">
        <v>806002823</v>
      </c>
      <c r="B496" s="18" t="s">
        <v>1684</v>
      </c>
    </row>
    <row r="497" spans="1:2" x14ac:dyDescent="0.25">
      <c r="A497" s="17">
        <v>806003168</v>
      </c>
      <c r="B497" s="18" t="s">
        <v>1685</v>
      </c>
    </row>
    <row r="498" spans="1:2" x14ac:dyDescent="0.25">
      <c r="A498" s="17">
        <v>806003492</v>
      </c>
      <c r="B498" s="18" t="s">
        <v>1686</v>
      </c>
    </row>
    <row r="499" spans="1:2" x14ac:dyDescent="0.25">
      <c r="A499" s="17">
        <v>806003965</v>
      </c>
      <c r="B499" s="18" t="s">
        <v>1687</v>
      </c>
    </row>
    <row r="500" spans="1:2" x14ac:dyDescent="0.25">
      <c r="A500" s="17">
        <v>806004301</v>
      </c>
      <c r="B500" s="18" t="s">
        <v>1688</v>
      </c>
    </row>
    <row r="501" spans="1:2" x14ac:dyDescent="0.25">
      <c r="A501" s="17">
        <v>806004732</v>
      </c>
      <c r="B501" s="18" t="s">
        <v>1689</v>
      </c>
    </row>
    <row r="502" spans="1:2" x14ac:dyDescent="0.25">
      <c r="A502" s="17">
        <v>806004769</v>
      </c>
      <c r="B502" s="18" t="s">
        <v>1690</v>
      </c>
    </row>
    <row r="503" spans="1:2" x14ac:dyDescent="0.25">
      <c r="A503" s="17">
        <v>806004797</v>
      </c>
      <c r="B503" s="18" t="s">
        <v>1691</v>
      </c>
    </row>
    <row r="504" spans="1:2" x14ac:dyDescent="0.25">
      <c r="A504" s="17">
        <v>806004933</v>
      </c>
      <c r="B504" s="18" t="s">
        <v>1692</v>
      </c>
    </row>
    <row r="505" spans="1:2" x14ac:dyDescent="0.25">
      <c r="A505" s="17">
        <v>806004938</v>
      </c>
      <c r="B505" s="18" t="s">
        <v>1693</v>
      </c>
    </row>
    <row r="506" spans="1:2" x14ac:dyDescent="0.25">
      <c r="A506" s="17">
        <v>806005124</v>
      </c>
      <c r="B506" s="18" t="s">
        <v>1694</v>
      </c>
    </row>
    <row r="507" spans="1:2" x14ac:dyDescent="0.25">
      <c r="A507" s="17">
        <v>806005182</v>
      </c>
      <c r="B507" s="18" t="s">
        <v>1695</v>
      </c>
    </row>
    <row r="508" spans="1:2" x14ac:dyDescent="0.25">
      <c r="A508" s="17">
        <v>806005881</v>
      </c>
      <c r="B508" s="18" t="s">
        <v>1696</v>
      </c>
    </row>
    <row r="509" spans="1:2" x14ac:dyDescent="0.25">
      <c r="A509" s="17">
        <v>806006038</v>
      </c>
      <c r="B509" s="18" t="s">
        <v>1697</v>
      </c>
    </row>
    <row r="510" spans="1:2" x14ac:dyDescent="0.25">
      <c r="A510" s="17">
        <v>806006098</v>
      </c>
      <c r="B510" s="18" t="s">
        <v>1698</v>
      </c>
    </row>
    <row r="511" spans="1:2" x14ac:dyDescent="0.25">
      <c r="A511" s="17">
        <v>806006131</v>
      </c>
      <c r="B511" s="18" t="s">
        <v>1699</v>
      </c>
    </row>
    <row r="512" spans="1:2" x14ac:dyDescent="0.25">
      <c r="A512" s="17">
        <v>806006145</v>
      </c>
      <c r="B512" s="18" t="s">
        <v>1700</v>
      </c>
    </row>
    <row r="513" spans="1:2" x14ac:dyDescent="0.25">
      <c r="A513" s="17">
        <v>806006196</v>
      </c>
      <c r="B513" s="18" t="s">
        <v>1701</v>
      </c>
    </row>
    <row r="514" spans="1:2" x14ac:dyDescent="0.25">
      <c r="A514" s="17">
        <v>806006752</v>
      </c>
      <c r="B514" s="18" t="s">
        <v>1702</v>
      </c>
    </row>
    <row r="515" spans="1:2" x14ac:dyDescent="0.25">
      <c r="A515" s="17">
        <v>806007425</v>
      </c>
      <c r="B515" s="18" t="s">
        <v>1703</v>
      </c>
    </row>
    <row r="516" spans="1:2" x14ac:dyDescent="0.25">
      <c r="A516" s="17">
        <v>806007515</v>
      </c>
      <c r="B516" s="18" t="s">
        <v>1704</v>
      </c>
    </row>
    <row r="517" spans="1:2" x14ac:dyDescent="0.25">
      <c r="A517" s="17">
        <v>806007528</v>
      </c>
      <c r="B517" s="18" t="s">
        <v>1705</v>
      </c>
    </row>
    <row r="518" spans="1:2" x14ac:dyDescent="0.25">
      <c r="A518" s="17">
        <v>806007569</v>
      </c>
      <c r="B518" s="18" t="s">
        <v>1706</v>
      </c>
    </row>
    <row r="519" spans="1:2" x14ac:dyDescent="0.25">
      <c r="A519" s="17">
        <v>806007709</v>
      </c>
      <c r="B519" s="18" t="s">
        <v>1707</v>
      </c>
    </row>
    <row r="520" spans="1:2" x14ac:dyDescent="0.25">
      <c r="A520" s="17">
        <v>806007865</v>
      </c>
      <c r="B520" s="18" t="s">
        <v>1708</v>
      </c>
    </row>
    <row r="521" spans="1:2" x14ac:dyDescent="0.25">
      <c r="A521" s="17">
        <v>806008896</v>
      </c>
      <c r="B521" s="18" t="s">
        <v>1709</v>
      </c>
    </row>
    <row r="522" spans="1:2" x14ac:dyDescent="0.25">
      <c r="A522" s="17">
        <v>806008935</v>
      </c>
      <c r="B522" s="18" t="s">
        <v>1710</v>
      </c>
    </row>
    <row r="523" spans="1:2" x14ac:dyDescent="0.25">
      <c r="A523" s="17">
        <v>806008986</v>
      </c>
      <c r="B523" s="18" t="s">
        <v>1711</v>
      </c>
    </row>
    <row r="524" spans="1:2" x14ac:dyDescent="0.25">
      <c r="A524" s="17">
        <v>806009011</v>
      </c>
      <c r="B524" s="18" t="s">
        <v>1712</v>
      </c>
    </row>
    <row r="525" spans="1:2" x14ac:dyDescent="0.25">
      <c r="A525" s="17">
        <v>806009816</v>
      </c>
      <c r="B525" s="18" t="s">
        <v>1713</v>
      </c>
    </row>
    <row r="526" spans="1:2" x14ac:dyDescent="0.25">
      <c r="A526" s="17">
        <v>806010344</v>
      </c>
      <c r="B526" s="18" t="s">
        <v>1714</v>
      </c>
    </row>
    <row r="527" spans="1:2" x14ac:dyDescent="0.25">
      <c r="A527" s="17">
        <v>806011578</v>
      </c>
      <c r="B527" s="18" t="s">
        <v>1715</v>
      </c>
    </row>
    <row r="528" spans="1:2" x14ac:dyDescent="0.25">
      <c r="A528" s="17">
        <v>806012163</v>
      </c>
      <c r="B528" s="18" t="s">
        <v>1716</v>
      </c>
    </row>
    <row r="529" spans="1:2" x14ac:dyDescent="0.25">
      <c r="A529" s="17">
        <v>806012901</v>
      </c>
      <c r="B529" s="18" t="s">
        <v>1717</v>
      </c>
    </row>
    <row r="530" spans="1:2" x14ac:dyDescent="0.25">
      <c r="A530" s="17">
        <v>806013417</v>
      </c>
      <c r="B530" s="18" t="s">
        <v>1718</v>
      </c>
    </row>
    <row r="531" spans="1:2" x14ac:dyDescent="0.25">
      <c r="A531" s="17">
        <v>806013681</v>
      </c>
      <c r="B531" s="18" t="s">
        <v>1719</v>
      </c>
    </row>
    <row r="532" spans="1:2" x14ac:dyDescent="0.25">
      <c r="A532" s="17">
        <v>806013684</v>
      </c>
      <c r="B532" s="18" t="s">
        <v>1720</v>
      </c>
    </row>
    <row r="533" spans="1:2" x14ac:dyDescent="0.25">
      <c r="A533" s="17">
        <v>806014866</v>
      </c>
      <c r="B533" s="18" t="s">
        <v>1721</v>
      </c>
    </row>
    <row r="534" spans="1:2" x14ac:dyDescent="0.25">
      <c r="A534" s="17">
        <v>806015044</v>
      </c>
      <c r="B534" s="18" t="s">
        <v>1722</v>
      </c>
    </row>
    <row r="535" spans="1:2" x14ac:dyDescent="0.25">
      <c r="A535" s="17">
        <v>806015294</v>
      </c>
      <c r="B535" s="18" t="s">
        <v>1723</v>
      </c>
    </row>
    <row r="536" spans="1:2" x14ac:dyDescent="0.25">
      <c r="A536" s="17">
        <v>806016277</v>
      </c>
      <c r="B536" s="18" t="s">
        <v>1724</v>
      </c>
    </row>
    <row r="537" spans="1:2" x14ac:dyDescent="0.25">
      <c r="A537" s="17">
        <v>806016595</v>
      </c>
      <c r="B537" s="18" t="s">
        <v>1725</v>
      </c>
    </row>
    <row r="538" spans="1:2" x14ac:dyDescent="0.25">
      <c r="A538" s="17">
        <v>807000358</v>
      </c>
      <c r="B538" s="18" t="s">
        <v>1726</v>
      </c>
    </row>
    <row r="539" spans="1:2" x14ac:dyDescent="0.25">
      <c r="A539" s="17">
        <v>807000687</v>
      </c>
      <c r="B539" s="18" t="s">
        <v>1727</v>
      </c>
    </row>
    <row r="540" spans="1:2" x14ac:dyDescent="0.25">
      <c r="A540" s="17">
        <v>807000736</v>
      </c>
      <c r="B540" s="18" t="s">
        <v>1728</v>
      </c>
    </row>
    <row r="541" spans="1:2" x14ac:dyDescent="0.25">
      <c r="A541" s="17">
        <v>807001264</v>
      </c>
      <c r="B541" s="18" t="s">
        <v>1729</v>
      </c>
    </row>
    <row r="542" spans="1:2" x14ac:dyDescent="0.25">
      <c r="A542" s="17">
        <v>807001272</v>
      </c>
      <c r="B542" s="18" t="s">
        <v>1730</v>
      </c>
    </row>
    <row r="543" spans="1:2" x14ac:dyDescent="0.25">
      <c r="A543" s="17">
        <v>807001542</v>
      </c>
      <c r="B543" s="18" t="s">
        <v>1731</v>
      </c>
    </row>
    <row r="544" spans="1:2" x14ac:dyDescent="0.25">
      <c r="A544" s="17">
        <v>807002157</v>
      </c>
      <c r="B544" s="18" t="s">
        <v>1732</v>
      </c>
    </row>
    <row r="545" spans="1:2" x14ac:dyDescent="0.25">
      <c r="A545" s="17">
        <v>807003511</v>
      </c>
      <c r="B545" s="18" t="s">
        <v>1733</v>
      </c>
    </row>
    <row r="546" spans="1:2" x14ac:dyDescent="0.25">
      <c r="A546" s="17">
        <v>807004124</v>
      </c>
      <c r="B546" s="18" t="s">
        <v>1734</v>
      </c>
    </row>
    <row r="547" spans="1:2" x14ac:dyDescent="0.25">
      <c r="A547" s="17">
        <v>807004357</v>
      </c>
      <c r="B547" s="18" t="s">
        <v>1735</v>
      </c>
    </row>
    <row r="548" spans="1:2" x14ac:dyDescent="0.25">
      <c r="A548" s="17">
        <v>807004362</v>
      </c>
      <c r="B548" s="18" t="s">
        <v>1736</v>
      </c>
    </row>
    <row r="549" spans="1:2" x14ac:dyDescent="0.25">
      <c r="A549" s="17">
        <v>807004364</v>
      </c>
      <c r="B549" s="18" t="s">
        <v>1737</v>
      </c>
    </row>
    <row r="550" spans="1:2" x14ac:dyDescent="0.25">
      <c r="A550" s="17">
        <v>807006428</v>
      </c>
      <c r="B550" s="18" t="s">
        <v>1738</v>
      </c>
    </row>
    <row r="551" spans="1:2" x14ac:dyDescent="0.25">
      <c r="A551" s="17">
        <v>807006543</v>
      </c>
      <c r="B551" s="18" t="s">
        <v>1739</v>
      </c>
    </row>
    <row r="552" spans="1:2" x14ac:dyDescent="0.25">
      <c r="A552" s="17">
        <v>807006554</v>
      </c>
      <c r="B552" s="18" t="s">
        <v>1740</v>
      </c>
    </row>
    <row r="553" spans="1:2" x14ac:dyDescent="0.25">
      <c r="A553" s="17">
        <v>807006586</v>
      </c>
      <c r="B553" s="18" t="s">
        <v>1741</v>
      </c>
    </row>
    <row r="554" spans="1:2" x14ac:dyDescent="0.25">
      <c r="A554" s="17">
        <v>807008444</v>
      </c>
      <c r="B554" s="18" t="s">
        <v>1742</v>
      </c>
    </row>
    <row r="555" spans="1:2" x14ac:dyDescent="0.25">
      <c r="A555" s="17">
        <v>807008535</v>
      </c>
      <c r="B555" s="18" t="s">
        <v>1743</v>
      </c>
    </row>
    <row r="556" spans="1:2" x14ac:dyDescent="0.25">
      <c r="A556" s="17">
        <v>807009051</v>
      </c>
      <c r="B556" s="18" t="s">
        <v>1744</v>
      </c>
    </row>
    <row r="557" spans="1:2" x14ac:dyDescent="0.25">
      <c r="A557" s="17">
        <v>809001337</v>
      </c>
      <c r="B557" s="18" t="s">
        <v>1745</v>
      </c>
    </row>
    <row r="558" spans="1:2" x14ac:dyDescent="0.25">
      <c r="A558" s="17">
        <v>809003648</v>
      </c>
      <c r="B558" s="18" t="s">
        <v>1746</v>
      </c>
    </row>
    <row r="559" spans="1:2" x14ac:dyDescent="0.25">
      <c r="A559" s="17">
        <v>809003663</v>
      </c>
      <c r="B559" s="18" t="s">
        <v>1747</v>
      </c>
    </row>
    <row r="560" spans="1:2" x14ac:dyDescent="0.25">
      <c r="A560" s="17">
        <v>809006439</v>
      </c>
      <c r="B560" s="18" t="s">
        <v>1748</v>
      </c>
    </row>
    <row r="561" spans="1:2" x14ac:dyDescent="0.25">
      <c r="A561" s="17">
        <v>809007114</v>
      </c>
      <c r="B561" s="18" t="s">
        <v>1749</v>
      </c>
    </row>
    <row r="562" spans="1:2" x14ac:dyDescent="0.25">
      <c r="A562" s="17">
        <v>809007146</v>
      </c>
      <c r="B562" s="18" t="s">
        <v>1750</v>
      </c>
    </row>
    <row r="563" spans="1:2" x14ac:dyDescent="0.25">
      <c r="A563" s="17">
        <v>809007422</v>
      </c>
      <c r="B563" s="18" t="s">
        <v>1751</v>
      </c>
    </row>
    <row r="564" spans="1:2" x14ac:dyDescent="0.25">
      <c r="A564" s="17">
        <v>809007781</v>
      </c>
      <c r="B564" s="18" t="s">
        <v>1752</v>
      </c>
    </row>
    <row r="565" spans="1:2" x14ac:dyDescent="0.25">
      <c r="A565" s="17">
        <v>809011932</v>
      </c>
      <c r="B565" s="18" t="s">
        <v>1753</v>
      </c>
    </row>
    <row r="566" spans="1:2" x14ac:dyDescent="0.25">
      <c r="A566" s="17">
        <v>809012325</v>
      </c>
      <c r="B566" s="18" t="s">
        <v>1754</v>
      </c>
    </row>
    <row r="567" spans="1:2" x14ac:dyDescent="0.25">
      <c r="A567" s="17">
        <v>810000164</v>
      </c>
      <c r="B567" s="18" t="s">
        <v>1755</v>
      </c>
    </row>
    <row r="568" spans="1:2" x14ac:dyDescent="0.25">
      <c r="A568" s="17">
        <v>810000523</v>
      </c>
      <c r="B568" s="18" t="s">
        <v>1756</v>
      </c>
    </row>
    <row r="569" spans="1:2" x14ac:dyDescent="0.25">
      <c r="A569" s="17">
        <v>810001294</v>
      </c>
      <c r="B569" s="18" t="s">
        <v>1757</v>
      </c>
    </row>
    <row r="570" spans="1:2" x14ac:dyDescent="0.25">
      <c r="A570" s="17">
        <v>810002609</v>
      </c>
      <c r="B570" s="18" t="s">
        <v>1758</v>
      </c>
    </row>
    <row r="571" spans="1:2" x14ac:dyDescent="0.25">
      <c r="A571" s="17">
        <v>810002998</v>
      </c>
      <c r="B571" s="18" t="s">
        <v>1759</v>
      </c>
    </row>
    <row r="572" spans="1:2" x14ac:dyDescent="0.25">
      <c r="A572" s="17">
        <v>811001810</v>
      </c>
      <c r="B572" s="18" t="s">
        <v>1760</v>
      </c>
    </row>
    <row r="573" spans="1:2" x14ac:dyDescent="0.25">
      <c r="A573" s="17">
        <v>811008205</v>
      </c>
      <c r="B573" s="18" t="s">
        <v>1761</v>
      </c>
    </row>
    <row r="574" spans="1:2" x14ac:dyDescent="0.25">
      <c r="A574" s="17">
        <v>811008215</v>
      </c>
      <c r="B574" s="18" t="s">
        <v>1762</v>
      </c>
    </row>
    <row r="575" spans="1:2" x14ac:dyDescent="0.25">
      <c r="A575" s="17">
        <v>811008886</v>
      </c>
      <c r="B575" s="18" t="s">
        <v>1763</v>
      </c>
    </row>
    <row r="576" spans="1:2" x14ac:dyDescent="0.25">
      <c r="A576" s="17">
        <v>811009165</v>
      </c>
      <c r="B576" s="18" t="s">
        <v>1764</v>
      </c>
    </row>
    <row r="577" spans="1:2" x14ac:dyDescent="0.25">
      <c r="A577" s="17">
        <v>811011077</v>
      </c>
      <c r="B577" s="18" t="s">
        <v>1765</v>
      </c>
    </row>
    <row r="578" spans="1:2" x14ac:dyDescent="0.25">
      <c r="A578" s="17">
        <v>811012167</v>
      </c>
      <c r="B578" s="18" t="s">
        <v>1766</v>
      </c>
    </row>
    <row r="579" spans="1:2" x14ac:dyDescent="0.25">
      <c r="A579" s="17">
        <v>811013275</v>
      </c>
      <c r="B579" s="18" t="s">
        <v>1767</v>
      </c>
    </row>
    <row r="580" spans="1:2" x14ac:dyDescent="0.25">
      <c r="A580" s="17">
        <v>811021339</v>
      </c>
      <c r="B580" s="18" t="s">
        <v>1768</v>
      </c>
    </row>
    <row r="581" spans="1:2" x14ac:dyDescent="0.25">
      <c r="A581" s="17">
        <v>811021340</v>
      </c>
      <c r="B581" s="18" t="s">
        <v>1769</v>
      </c>
    </row>
    <row r="582" spans="1:2" x14ac:dyDescent="0.25">
      <c r="A582" s="17">
        <v>811022174</v>
      </c>
      <c r="B582" s="18" t="s">
        <v>1770</v>
      </c>
    </row>
    <row r="583" spans="1:2" x14ac:dyDescent="0.25">
      <c r="A583" s="17">
        <v>811026258</v>
      </c>
      <c r="B583" s="18" t="s">
        <v>1771</v>
      </c>
    </row>
    <row r="584" spans="1:2" x14ac:dyDescent="0.25">
      <c r="A584" s="17">
        <v>811033687</v>
      </c>
      <c r="B584" s="18" t="s">
        <v>1772</v>
      </c>
    </row>
    <row r="585" spans="1:2" x14ac:dyDescent="0.25">
      <c r="A585" s="17">
        <v>811044088</v>
      </c>
      <c r="B585" s="18" t="s">
        <v>1773</v>
      </c>
    </row>
    <row r="586" spans="1:2" x14ac:dyDescent="0.25">
      <c r="A586" s="17">
        <v>811044334</v>
      </c>
      <c r="B586" s="18" t="s">
        <v>1774</v>
      </c>
    </row>
    <row r="587" spans="1:2" x14ac:dyDescent="0.25">
      <c r="A587" s="17">
        <v>811045092</v>
      </c>
      <c r="B587" s="18" t="s">
        <v>1775</v>
      </c>
    </row>
    <row r="588" spans="1:2" x14ac:dyDescent="0.25">
      <c r="A588" s="17">
        <v>812000159</v>
      </c>
      <c r="B588" s="18" t="s">
        <v>1776</v>
      </c>
    </row>
    <row r="589" spans="1:2" x14ac:dyDescent="0.25">
      <c r="A589" s="17">
        <v>812000325</v>
      </c>
      <c r="B589" s="18" t="s">
        <v>1777</v>
      </c>
    </row>
    <row r="590" spans="1:2" x14ac:dyDescent="0.25">
      <c r="A590" s="17">
        <v>812000803</v>
      </c>
      <c r="B590" s="18" t="s">
        <v>1778</v>
      </c>
    </row>
    <row r="591" spans="1:2" x14ac:dyDescent="0.25">
      <c r="A591" s="17">
        <v>812001486</v>
      </c>
      <c r="B591" s="18" t="s">
        <v>1779</v>
      </c>
    </row>
    <row r="592" spans="1:2" x14ac:dyDescent="0.25">
      <c r="A592" s="17">
        <v>812001689</v>
      </c>
      <c r="B592" s="18" t="s">
        <v>1780</v>
      </c>
    </row>
    <row r="593" spans="1:2" x14ac:dyDescent="0.25">
      <c r="A593" s="17">
        <v>812002769</v>
      </c>
      <c r="B593" s="18" t="s">
        <v>1781</v>
      </c>
    </row>
    <row r="594" spans="1:2" x14ac:dyDescent="0.25">
      <c r="A594" s="17">
        <v>812003529</v>
      </c>
      <c r="B594" s="18" t="s">
        <v>1782</v>
      </c>
    </row>
    <row r="595" spans="1:2" x14ac:dyDescent="0.25">
      <c r="A595" s="17">
        <v>812004477</v>
      </c>
      <c r="B595" s="18" t="s">
        <v>1783</v>
      </c>
    </row>
    <row r="596" spans="1:2" x14ac:dyDescent="0.25">
      <c r="A596" s="17">
        <v>812005406</v>
      </c>
      <c r="B596" s="18" t="s">
        <v>1784</v>
      </c>
    </row>
    <row r="597" spans="1:2" x14ac:dyDescent="0.25">
      <c r="A597" s="17">
        <v>812006694</v>
      </c>
      <c r="B597" s="18" t="s">
        <v>1785</v>
      </c>
    </row>
    <row r="598" spans="1:2" x14ac:dyDescent="0.25">
      <c r="A598" s="17">
        <v>812007839</v>
      </c>
      <c r="B598" s="18" t="s">
        <v>1786</v>
      </c>
    </row>
    <row r="599" spans="1:2" x14ac:dyDescent="0.25">
      <c r="A599" s="17">
        <v>813000054</v>
      </c>
      <c r="B599" s="18" t="s">
        <v>1787</v>
      </c>
    </row>
    <row r="600" spans="1:2" x14ac:dyDescent="0.25">
      <c r="A600" s="17">
        <v>813000796</v>
      </c>
      <c r="B600" s="18" t="s">
        <v>1788</v>
      </c>
    </row>
    <row r="601" spans="1:2" x14ac:dyDescent="0.25">
      <c r="A601" s="17">
        <v>813005815</v>
      </c>
      <c r="B601" s="18" t="s">
        <v>1789</v>
      </c>
    </row>
    <row r="602" spans="1:2" x14ac:dyDescent="0.25">
      <c r="A602" s="17">
        <v>813006814</v>
      </c>
      <c r="B602" s="18" t="s">
        <v>1790</v>
      </c>
    </row>
    <row r="603" spans="1:2" x14ac:dyDescent="0.25">
      <c r="A603" s="17">
        <v>813007459</v>
      </c>
      <c r="B603" s="18" t="s">
        <v>1791</v>
      </c>
    </row>
    <row r="604" spans="1:2" x14ac:dyDescent="0.25">
      <c r="A604" s="17">
        <v>813010298</v>
      </c>
      <c r="B604" s="18" t="s">
        <v>1792</v>
      </c>
    </row>
    <row r="605" spans="1:2" x14ac:dyDescent="0.25">
      <c r="A605" s="17">
        <v>813010364</v>
      </c>
      <c r="B605" s="18" t="s">
        <v>1793</v>
      </c>
    </row>
    <row r="606" spans="1:2" x14ac:dyDescent="0.25">
      <c r="A606" s="17">
        <v>813010867</v>
      </c>
      <c r="B606" s="18" t="s">
        <v>1794</v>
      </c>
    </row>
    <row r="607" spans="1:2" x14ac:dyDescent="0.25">
      <c r="A607" s="17">
        <v>813013497</v>
      </c>
      <c r="B607" s="18" t="s">
        <v>1795</v>
      </c>
    </row>
    <row r="608" spans="1:2" x14ac:dyDescent="0.25">
      <c r="A608" s="17">
        <v>814000597</v>
      </c>
      <c r="B608" s="18" t="s">
        <v>1796</v>
      </c>
    </row>
    <row r="609" spans="1:2" x14ac:dyDescent="0.25">
      <c r="A609" s="17">
        <v>814003006</v>
      </c>
      <c r="B609" s="18" t="s">
        <v>1797</v>
      </c>
    </row>
    <row r="610" spans="1:2" x14ac:dyDescent="0.25">
      <c r="A610" s="17">
        <v>814006888</v>
      </c>
      <c r="B610" s="18" t="s">
        <v>1798</v>
      </c>
    </row>
    <row r="611" spans="1:2" x14ac:dyDescent="0.25">
      <c r="A611" s="17">
        <v>815003159</v>
      </c>
      <c r="B611" s="18" t="s">
        <v>1799</v>
      </c>
    </row>
    <row r="612" spans="1:2" x14ac:dyDescent="0.25">
      <c r="A612" s="17">
        <v>816006359</v>
      </c>
      <c r="B612" s="18" t="s">
        <v>1800</v>
      </c>
    </row>
    <row r="613" spans="1:2" x14ac:dyDescent="0.25">
      <c r="A613" s="17">
        <v>817000153</v>
      </c>
      <c r="B613" s="18" t="s">
        <v>1801</v>
      </c>
    </row>
    <row r="614" spans="1:2" x14ac:dyDescent="0.25">
      <c r="A614" s="17">
        <v>817001112</v>
      </c>
      <c r="B614" s="18" t="s">
        <v>1802</v>
      </c>
    </row>
    <row r="615" spans="1:2" x14ac:dyDescent="0.25">
      <c r="A615" s="17">
        <v>817001328</v>
      </c>
      <c r="B615" s="18" t="s">
        <v>1803</v>
      </c>
    </row>
    <row r="616" spans="1:2" x14ac:dyDescent="0.25">
      <c r="A616" s="17">
        <v>817003251</v>
      </c>
      <c r="B616" s="18" t="s">
        <v>1804</v>
      </c>
    </row>
    <row r="617" spans="1:2" x14ac:dyDescent="0.25">
      <c r="A617" s="17">
        <v>817004234</v>
      </c>
      <c r="B617" s="18" t="s">
        <v>1805</v>
      </c>
    </row>
    <row r="618" spans="1:2" x14ac:dyDescent="0.25">
      <c r="A618" s="17">
        <v>817007115</v>
      </c>
      <c r="B618" s="18" t="s">
        <v>1806</v>
      </c>
    </row>
    <row r="619" spans="1:2" x14ac:dyDescent="0.25">
      <c r="A619" s="17">
        <v>818000016</v>
      </c>
      <c r="B619" s="18" t="s">
        <v>1807</v>
      </c>
    </row>
    <row r="620" spans="1:2" x14ac:dyDescent="0.25">
      <c r="A620" s="17">
        <v>818000937</v>
      </c>
      <c r="B620" s="18" t="s">
        <v>1808</v>
      </c>
    </row>
    <row r="621" spans="1:2" x14ac:dyDescent="0.25">
      <c r="A621" s="17">
        <v>818001250</v>
      </c>
      <c r="B621" s="18" t="s">
        <v>1809</v>
      </c>
    </row>
    <row r="622" spans="1:2" x14ac:dyDescent="0.25">
      <c r="A622" s="17">
        <v>818001281</v>
      </c>
      <c r="B622" s="18" t="s">
        <v>1810</v>
      </c>
    </row>
    <row r="623" spans="1:2" x14ac:dyDescent="0.25">
      <c r="A623" s="17">
        <v>818001353</v>
      </c>
      <c r="B623" s="18" t="s">
        <v>1811</v>
      </c>
    </row>
    <row r="624" spans="1:2" x14ac:dyDescent="0.25">
      <c r="A624" s="17">
        <v>818001968</v>
      </c>
      <c r="B624" s="18" t="s">
        <v>1812</v>
      </c>
    </row>
    <row r="625" spans="1:2" x14ac:dyDescent="0.25">
      <c r="A625" s="17">
        <v>818001995</v>
      </c>
      <c r="B625" s="18" t="s">
        <v>1813</v>
      </c>
    </row>
    <row r="626" spans="1:2" x14ac:dyDescent="0.25">
      <c r="A626" s="17">
        <v>818002020</v>
      </c>
      <c r="B626" s="18" t="s">
        <v>1814</v>
      </c>
    </row>
    <row r="627" spans="1:2" x14ac:dyDescent="0.25">
      <c r="A627" s="17">
        <v>818002076</v>
      </c>
      <c r="B627" s="18" t="s">
        <v>1815</v>
      </c>
    </row>
    <row r="628" spans="1:2" x14ac:dyDescent="0.25">
      <c r="A628" s="17">
        <v>818002216</v>
      </c>
      <c r="B628" s="18" t="s">
        <v>1816</v>
      </c>
    </row>
    <row r="629" spans="1:2" x14ac:dyDescent="0.25">
      <c r="A629" s="17">
        <v>818002346</v>
      </c>
      <c r="B629" s="18" t="s">
        <v>1817</v>
      </c>
    </row>
    <row r="630" spans="1:2" x14ac:dyDescent="0.25">
      <c r="A630" s="17">
        <v>819002119</v>
      </c>
      <c r="B630" s="18" t="s">
        <v>1818</v>
      </c>
    </row>
    <row r="631" spans="1:2" x14ac:dyDescent="0.25">
      <c r="A631" s="17">
        <v>819004113</v>
      </c>
      <c r="B631" s="18" t="s">
        <v>1819</v>
      </c>
    </row>
    <row r="632" spans="1:2" x14ac:dyDescent="0.25">
      <c r="A632" s="17">
        <v>819004228</v>
      </c>
      <c r="B632" s="18" t="s">
        <v>1820</v>
      </c>
    </row>
    <row r="633" spans="1:2" x14ac:dyDescent="0.25">
      <c r="A633" s="17">
        <v>819004310</v>
      </c>
      <c r="B633" s="18" t="s">
        <v>1821</v>
      </c>
    </row>
    <row r="634" spans="1:2" x14ac:dyDescent="0.25">
      <c r="A634" s="17">
        <v>819004376</v>
      </c>
      <c r="B634" s="18" t="s">
        <v>1822</v>
      </c>
    </row>
    <row r="635" spans="1:2" x14ac:dyDescent="0.25">
      <c r="A635" s="17">
        <v>819004554</v>
      </c>
      <c r="B635" s="18" t="s">
        <v>1823</v>
      </c>
    </row>
    <row r="636" spans="1:2" x14ac:dyDescent="0.25">
      <c r="A636" s="17">
        <v>819005142</v>
      </c>
      <c r="B636" s="18" t="s">
        <v>1824</v>
      </c>
    </row>
    <row r="637" spans="1:2" x14ac:dyDescent="0.25">
      <c r="A637" s="17">
        <v>819005325</v>
      </c>
      <c r="B637" s="18" t="s">
        <v>1825</v>
      </c>
    </row>
    <row r="638" spans="1:2" x14ac:dyDescent="0.25">
      <c r="A638" s="17">
        <v>819005392</v>
      </c>
      <c r="B638" s="18" t="s">
        <v>1826</v>
      </c>
    </row>
    <row r="639" spans="1:2" x14ac:dyDescent="0.25">
      <c r="A639" s="17">
        <v>819005433</v>
      </c>
      <c r="B639" s="18" t="s">
        <v>1827</v>
      </c>
    </row>
    <row r="640" spans="1:2" x14ac:dyDescent="0.25">
      <c r="A640" s="17">
        <v>819005824</v>
      </c>
      <c r="B640" s="18" t="s">
        <v>1828</v>
      </c>
    </row>
    <row r="641" spans="1:2" x14ac:dyDescent="0.25">
      <c r="A641" s="17">
        <v>819006201</v>
      </c>
      <c r="B641" s="18" t="s">
        <v>1829</v>
      </c>
    </row>
    <row r="642" spans="1:2" x14ac:dyDescent="0.25">
      <c r="A642" s="17">
        <v>819006346</v>
      </c>
      <c r="B642" s="18" t="s">
        <v>1830</v>
      </c>
    </row>
    <row r="643" spans="1:2" x14ac:dyDescent="0.25">
      <c r="A643" s="17">
        <v>819006455</v>
      </c>
      <c r="B643" s="18" t="s">
        <v>1831</v>
      </c>
    </row>
    <row r="644" spans="1:2" x14ac:dyDescent="0.25">
      <c r="A644" s="17">
        <v>819006903</v>
      </c>
      <c r="B644" s="18" t="s">
        <v>1832</v>
      </c>
    </row>
    <row r="645" spans="1:2" x14ac:dyDescent="0.25">
      <c r="A645" s="17">
        <v>820000392</v>
      </c>
      <c r="B645" s="18" t="s">
        <v>1833</v>
      </c>
    </row>
    <row r="646" spans="1:2" x14ac:dyDescent="0.25">
      <c r="A646" s="17">
        <v>820000759</v>
      </c>
      <c r="B646" s="18" t="s">
        <v>1834</v>
      </c>
    </row>
    <row r="647" spans="1:2" x14ac:dyDescent="0.25">
      <c r="A647" s="17">
        <v>820002498</v>
      </c>
      <c r="B647" s="18" t="s">
        <v>1835</v>
      </c>
    </row>
    <row r="648" spans="1:2" x14ac:dyDescent="0.25">
      <c r="A648" s="17">
        <v>820003677</v>
      </c>
      <c r="B648" s="18" t="s">
        <v>1836</v>
      </c>
    </row>
    <row r="649" spans="1:2" x14ac:dyDescent="0.25">
      <c r="A649" s="17">
        <v>820003689</v>
      </c>
      <c r="B649" s="18" t="s">
        <v>1837</v>
      </c>
    </row>
    <row r="650" spans="1:2" x14ac:dyDescent="0.25">
      <c r="A650" s="17">
        <v>821001831</v>
      </c>
      <c r="B650" s="18" t="s">
        <v>1838</v>
      </c>
    </row>
    <row r="651" spans="1:2" x14ac:dyDescent="0.25">
      <c r="A651" s="17">
        <v>822003658</v>
      </c>
      <c r="B651" s="18" t="s">
        <v>1839</v>
      </c>
    </row>
    <row r="652" spans="1:2" x14ac:dyDescent="0.25">
      <c r="A652" s="17">
        <v>823000353</v>
      </c>
      <c r="B652" s="18" t="s">
        <v>1840</v>
      </c>
    </row>
    <row r="653" spans="1:2" x14ac:dyDescent="0.25">
      <c r="A653" s="17">
        <v>823000731</v>
      </c>
      <c r="B653" s="18" t="s">
        <v>1841</v>
      </c>
    </row>
    <row r="654" spans="1:2" x14ac:dyDescent="0.25">
      <c r="A654" s="17">
        <v>823001041</v>
      </c>
      <c r="B654" s="18" t="s">
        <v>1842</v>
      </c>
    </row>
    <row r="655" spans="1:2" x14ac:dyDescent="0.25">
      <c r="A655" s="17">
        <v>823001211</v>
      </c>
      <c r="B655" s="18" t="s">
        <v>1843</v>
      </c>
    </row>
    <row r="656" spans="1:2" x14ac:dyDescent="0.25">
      <c r="A656" s="17">
        <v>823001222</v>
      </c>
      <c r="B656" s="18" t="s">
        <v>1844</v>
      </c>
    </row>
    <row r="657" spans="1:2" x14ac:dyDescent="0.25">
      <c r="A657" s="17">
        <v>823001350</v>
      </c>
      <c r="B657" s="18" t="s">
        <v>1845</v>
      </c>
    </row>
    <row r="658" spans="1:2" x14ac:dyDescent="0.25">
      <c r="A658" s="17">
        <v>823001710</v>
      </c>
      <c r="B658" s="18" t="s">
        <v>1846</v>
      </c>
    </row>
    <row r="659" spans="1:2" x14ac:dyDescent="0.25">
      <c r="A659" s="17">
        <v>823001745</v>
      </c>
      <c r="B659" s="18" t="s">
        <v>1847</v>
      </c>
    </row>
    <row r="660" spans="1:2" x14ac:dyDescent="0.25">
      <c r="A660" s="17">
        <v>823001926</v>
      </c>
      <c r="B660" s="18" t="s">
        <v>1848</v>
      </c>
    </row>
    <row r="661" spans="1:2" x14ac:dyDescent="0.25">
      <c r="A661" s="17">
        <v>823001970</v>
      </c>
      <c r="B661" s="18" t="s">
        <v>1849</v>
      </c>
    </row>
    <row r="662" spans="1:2" x14ac:dyDescent="0.25">
      <c r="A662" s="17">
        <v>823002189</v>
      </c>
      <c r="B662" s="18" t="s">
        <v>1850</v>
      </c>
    </row>
    <row r="663" spans="1:2" x14ac:dyDescent="0.25">
      <c r="A663" s="17">
        <v>823002341</v>
      </c>
      <c r="B663" s="18" t="s">
        <v>1851</v>
      </c>
    </row>
    <row r="664" spans="1:2" x14ac:dyDescent="0.25">
      <c r="A664" s="17">
        <v>823002527</v>
      </c>
      <c r="B664" s="18" t="s">
        <v>1852</v>
      </c>
    </row>
    <row r="665" spans="1:2" x14ac:dyDescent="0.25">
      <c r="A665" s="17">
        <v>823002659</v>
      </c>
      <c r="B665" s="18" t="s">
        <v>1853</v>
      </c>
    </row>
    <row r="666" spans="1:2" x14ac:dyDescent="0.25">
      <c r="A666" s="17">
        <v>823002697</v>
      </c>
      <c r="B666" s="18" t="s">
        <v>1854</v>
      </c>
    </row>
    <row r="667" spans="1:2" x14ac:dyDescent="0.25">
      <c r="A667" s="17">
        <v>823002720</v>
      </c>
      <c r="B667" s="18" t="s">
        <v>1855</v>
      </c>
    </row>
    <row r="668" spans="1:2" x14ac:dyDescent="0.25">
      <c r="A668" s="17">
        <v>823002781</v>
      </c>
      <c r="B668" s="18" t="s">
        <v>1856</v>
      </c>
    </row>
    <row r="669" spans="1:2" x14ac:dyDescent="0.25">
      <c r="A669" s="17">
        <v>823002783</v>
      </c>
      <c r="B669" s="18" t="s">
        <v>1857</v>
      </c>
    </row>
    <row r="670" spans="1:2" x14ac:dyDescent="0.25">
      <c r="A670" s="17">
        <v>823002825</v>
      </c>
      <c r="B670" s="18" t="s">
        <v>1858</v>
      </c>
    </row>
    <row r="671" spans="1:2" x14ac:dyDescent="0.25">
      <c r="A671" s="17">
        <v>823003023</v>
      </c>
      <c r="B671" s="18" t="s">
        <v>1859</v>
      </c>
    </row>
    <row r="672" spans="1:2" x14ac:dyDescent="0.25">
      <c r="A672" s="17">
        <v>823003083</v>
      </c>
      <c r="B672" s="18" t="s">
        <v>1860</v>
      </c>
    </row>
    <row r="673" spans="1:2" x14ac:dyDescent="0.25">
      <c r="A673" s="17">
        <v>823003087</v>
      </c>
      <c r="B673" s="18" t="s">
        <v>1861</v>
      </c>
    </row>
    <row r="674" spans="1:2" x14ac:dyDescent="0.25">
      <c r="A674" s="17">
        <v>823003096</v>
      </c>
      <c r="B674" s="18" t="s">
        <v>1862</v>
      </c>
    </row>
    <row r="675" spans="1:2" x14ac:dyDescent="0.25">
      <c r="A675" s="17">
        <v>823003184</v>
      </c>
      <c r="B675" s="18" t="s">
        <v>1863</v>
      </c>
    </row>
    <row r="676" spans="1:2" x14ac:dyDescent="0.25">
      <c r="A676" s="17">
        <v>823003298</v>
      </c>
      <c r="B676" s="18" t="s">
        <v>1864</v>
      </c>
    </row>
    <row r="677" spans="1:2" x14ac:dyDescent="0.25">
      <c r="A677" s="17">
        <v>823003933</v>
      </c>
      <c r="B677" s="18" t="s">
        <v>1865</v>
      </c>
    </row>
    <row r="678" spans="1:2" x14ac:dyDescent="0.25">
      <c r="A678" s="17">
        <v>823003944</v>
      </c>
      <c r="B678" s="18" t="s">
        <v>1866</v>
      </c>
    </row>
    <row r="679" spans="1:2" x14ac:dyDescent="0.25">
      <c r="A679" s="17">
        <v>823003970</v>
      </c>
      <c r="B679" s="18" t="s">
        <v>1867</v>
      </c>
    </row>
    <row r="680" spans="1:2" x14ac:dyDescent="0.25">
      <c r="A680" s="17">
        <v>823004042</v>
      </c>
      <c r="B680" s="18" t="s">
        <v>1868</v>
      </c>
    </row>
    <row r="681" spans="1:2" x14ac:dyDescent="0.25">
      <c r="A681" s="17">
        <v>823004079</v>
      </c>
      <c r="B681" s="18" t="s">
        <v>1869</v>
      </c>
    </row>
    <row r="682" spans="1:2" x14ac:dyDescent="0.25">
      <c r="A682" s="17">
        <v>823004098</v>
      </c>
      <c r="B682" s="18" t="s">
        <v>1870</v>
      </c>
    </row>
    <row r="683" spans="1:2" x14ac:dyDescent="0.25">
      <c r="A683" s="17">
        <v>823004151</v>
      </c>
      <c r="B683" s="18" t="s">
        <v>1871</v>
      </c>
    </row>
    <row r="684" spans="1:2" x14ac:dyDescent="0.25">
      <c r="A684" s="17">
        <v>823004236</v>
      </c>
      <c r="B684" s="18" t="s">
        <v>1872</v>
      </c>
    </row>
    <row r="685" spans="1:2" x14ac:dyDescent="0.25">
      <c r="A685" s="17">
        <v>823004719</v>
      </c>
      <c r="B685" s="18" t="s">
        <v>1873</v>
      </c>
    </row>
    <row r="686" spans="1:2" x14ac:dyDescent="0.25">
      <c r="A686" s="17">
        <v>823004825</v>
      </c>
      <c r="B686" s="18" t="s">
        <v>1874</v>
      </c>
    </row>
    <row r="687" spans="1:2" x14ac:dyDescent="0.25">
      <c r="A687" s="17">
        <v>823005303</v>
      </c>
      <c r="B687" s="18" t="s">
        <v>1875</v>
      </c>
    </row>
    <row r="688" spans="1:2" x14ac:dyDescent="0.25">
      <c r="A688" s="17">
        <v>823005361</v>
      </c>
      <c r="B688" s="18" t="s">
        <v>1876</v>
      </c>
    </row>
    <row r="689" spans="1:2" x14ac:dyDescent="0.25">
      <c r="A689" s="17">
        <v>824000023</v>
      </c>
      <c r="B689" s="18" t="s">
        <v>1877</v>
      </c>
    </row>
    <row r="690" spans="1:2" x14ac:dyDescent="0.25">
      <c r="A690" s="17">
        <v>824000269</v>
      </c>
      <c r="B690" s="18" t="s">
        <v>1878</v>
      </c>
    </row>
    <row r="691" spans="1:2" x14ac:dyDescent="0.25">
      <c r="A691" s="17">
        <v>824000322</v>
      </c>
      <c r="B691" s="18" t="s">
        <v>1879</v>
      </c>
    </row>
    <row r="692" spans="1:2" x14ac:dyDescent="0.25">
      <c r="A692" s="17">
        <v>824000398</v>
      </c>
      <c r="B692" s="18" t="s">
        <v>1880</v>
      </c>
    </row>
    <row r="693" spans="1:2" x14ac:dyDescent="0.25">
      <c r="A693" s="17">
        <v>824000527</v>
      </c>
      <c r="B693" s="18" t="s">
        <v>1881</v>
      </c>
    </row>
    <row r="694" spans="1:2" x14ac:dyDescent="0.25">
      <c r="A694" s="17">
        <v>824001141</v>
      </c>
      <c r="B694" s="18" t="s">
        <v>1882</v>
      </c>
    </row>
    <row r="695" spans="1:2" x14ac:dyDescent="0.25">
      <c r="A695" s="17">
        <v>824001198</v>
      </c>
      <c r="B695" s="18" t="s">
        <v>1883</v>
      </c>
    </row>
    <row r="696" spans="1:2" x14ac:dyDescent="0.25">
      <c r="A696" s="17">
        <v>824001412</v>
      </c>
      <c r="B696" s="18" t="s">
        <v>1884</v>
      </c>
    </row>
    <row r="697" spans="1:2" x14ac:dyDescent="0.25">
      <c r="A697" s="17">
        <v>824001437</v>
      </c>
      <c r="B697" s="18" t="s">
        <v>1885</v>
      </c>
    </row>
    <row r="698" spans="1:2" x14ac:dyDescent="0.25">
      <c r="A698" s="17">
        <v>824002211</v>
      </c>
      <c r="B698" s="18" t="s">
        <v>1886</v>
      </c>
    </row>
    <row r="699" spans="1:2" x14ac:dyDescent="0.25">
      <c r="A699" s="17">
        <v>824002319</v>
      </c>
      <c r="B699" s="18" t="s">
        <v>1887</v>
      </c>
    </row>
    <row r="700" spans="1:2" x14ac:dyDescent="0.25">
      <c r="A700" s="17">
        <v>824002358</v>
      </c>
      <c r="B700" s="18" t="s">
        <v>1888</v>
      </c>
    </row>
    <row r="701" spans="1:2" x14ac:dyDescent="0.25">
      <c r="A701" s="17">
        <v>824002390</v>
      </c>
      <c r="B701" s="18" t="s">
        <v>1889</v>
      </c>
    </row>
    <row r="702" spans="1:2" x14ac:dyDescent="0.25">
      <c r="A702" s="17">
        <v>824002783</v>
      </c>
      <c r="B702" s="18" t="s">
        <v>1890</v>
      </c>
    </row>
    <row r="703" spans="1:2" x14ac:dyDescent="0.25">
      <c r="A703" s="17">
        <v>824002916</v>
      </c>
      <c r="B703" s="18" t="s">
        <v>1891</v>
      </c>
    </row>
    <row r="704" spans="1:2" x14ac:dyDescent="0.25">
      <c r="A704" s="17">
        <v>824004737</v>
      </c>
      <c r="B704" s="18" t="s">
        <v>1892</v>
      </c>
    </row>
    <row r="705" spans="1:2" x14ac:dyDescent="0.25">
      <c r="A705" s="17">
        <v>824005145</v>
      </c>
      <c r="B705" s="18" t="s">
        <v>1893</v>
      </c>
    </row>
    <row r="706" spans="1:2" x14ac:dyDescent="0.25">
      <c r="A706" s="17">
        <v>824005366</v>
      </c>
      <c r="B706" s="18" t="s">
        <v>1894</v>
      </c>
    </row>
    <row r="707" spans="1:2" x14ac:dyDescent="0.25">
      <c r="A707" s="17">
        <v>824006556</v>
      </c>
      <c r="B707" s="18" t="s">
        <v>1895</v>
      </c>
    </row>
    <row r="708" spans="1:2" x14ac:dyDescent="0.25">
      <c r="A708" s="17">
        <v>825000333</v>
      </c>
      <c r="B708" s="18" t="s">
        <v>1896</v>
      </c>
    </row>
    <row r="709" spans="1:2" x14ac:dyDescent="0.25">
      <c r="A709" s="17">
        <v>825000490</v>
      </c>
      <c r="B709" s="18" t="s">
        <v>1897</v>
      </c>
    </row>
    <row r="710" spans="1:2" x14ac:dyDescent="0.25">
      <c r="A710" s="17">
        <v>825000680</v>
      </c>
      <c r="B710" s="18" t="s">
        <v>1898</v>
      </c>
    </row>
    <row r="711" spans="1:2" x14ac:dyDescent="0.25">
      <c r="A711" s="17">
        <v>825001140</v>
      </c>
      <c r="B711" s="18" t="s">
        <v>1899</v>
      </c>
    </row>
    <row r="712" spans="1:2" x14ac:dyDescent="0.25">
      <c r="A712" s="17">
        <v>825001154</v>
      </c>
      <c r="B712" s="18" t="s">
        <v>1900</v>
      </c>
    </row>
    <row r="713" spans="1:2" x14ac:dyDescent="0.25">
      <c r="A713" s="17">
        <v>825001191</v>
      </c>
      <c r="B713" s="18" t="s">
        <v>1901</v>
      </c>
    </row>
    <row r="714" spans="1:2" x14ac:dyDescent="0.25">
      <c r="A714" s="17">
        <v>825001418</v>
      </c>
      <c r="B714" s="18" t="s">
        <v>1902</v>
      </c>
    </row>
    <row r="715" spans="1:2" x14ac:dyDescent="0.25">
      <c r="A715" s="17">
        <v>825001517</v>
      </c>
      <c r="B715" s="18" t="s">
        <v>1903</v>
      </c>
    </row>
    <row r="716" spans="1:2" x14ac:dyDescent="0.25">
      <c r="A716" s="17">
        <v>825001520</v>
      </c>
      <c r="B716" s="18" t="s">
        <v>1904</v>
      </c>
    </row>
    <row r="717" spans="1:2" x14ac:dyDescent="0.25">
      <c r="A717" s="17">
        <v>825001541</v>
      </c>
      <c r="B717" s="18" t="s">
        <v>1905</v>
      </c>
    </row>
    <row r="718" spans="1:2" x14ac:dyDescent="0.25">
      <c r="A718" s="17">
        <v>825001589</v>
      </c>
      <c r="B718" s="18" t="s">
        <v>1906</v>
      </c>
    </row>
    <row r="719" spans="1:2" x14ac:dyDescent="0.25">
      <c r="A719" s="17">
        <v>825001599</v>
      </c>
      <c r="B719" s="18" t="s">
        <v>1907</v>
      </c>
    </row>
    <row r="720" spans="1:2" x14ac:dyDescent="0.25">
      <c r="A720" s="17">
        <v>825001808</v>
      </c>
      <c r="B720" s="18" t="s">
        <v>1908</v>
      </c>
    </row>
    <row r="721" spans="1:2" x14ac:dyDescent="0.25">
      <c r="A721" s="17">
        <v>825002002</v>
      </c>
      <c r="B721" s="18" t="s">
        <v>1909</v>
      </c>
    </row>
    <row r="722" spans="1:2" x14ac:dyDescent="0.25">
      <c r="A722" s="17">
        <v>825002065</v>
      </c>
      <c r="B722" s="18" t="s">
        <v>1910</v>
      </c>
    </row>
    <row r="723" spans="1:2" x14ac:dyDescent="0.25">
      <c r="A723" s="17">
        <v>825002112</v>
      </c>
      <c r="B723" s="18" t="s">
        <v>1911</v>
      </c>
    </row>
    <row r="724" spans="1:2" x14ac:dyDescent="0.25">
      <c r="A724" s="17">
        <v>825002400</v>
      </c>
      <c r="B724" s="18" t="s">
        <v>1912</v>
      </c>
    </row>
    <row r="725" spans="1:2" x14ac:dyDescent="0.25">
      <c r="A725" s="17">
        <v>825002721</v>
      </c>
      <c r="B725" s="18" t="s">
        <v>1913</v>
      </c>
    </row>
    <row r="726" spans="1:2" x14ac:dyDescent="0.25">
      <c r="A726" s="17">
        <v>825003721</v>
      </c>
      <c r="B726" s="18" t="s">
        <v>1914</v>
      </c>
    </row>
    <row r="727" spans="1:2" x14ac:dyDescent="0.25">
      <c r="A727" s="17">
        <v>825004199</v>
      </c>
      <c r="B727" s="18" t="s">
        <v>1915</v>
      </c>
    </row>
    <row r="728" spans="1:2" x14ac:dyDescent="0.25">
      <c r="A728" s="17">
        <v>826000639</v>
      </c>
      <c r="B728" s="18" t="s">
        <v>1916</v>
      </c>
    </row>
    <row r="729" spans="1:2" x14ac:dyDescent="0.25">
      <c r="A729" s="17">
        <v>826000831</v>
      </c>
      <c r="B729" s="18" t="s">
        <v>1917</v>
      </c>
    </row>
    <row r="730" spans="1:2" x14ac:dyDescent="0.25">
      <c r="A730" s="17">
        <v>826001830</v>
      </c>
      <c r="B730" s="18" t="s">
        <v>1918</v>
      </c>
    </row>
    <row r="731" spans="1:2" x14ac:dyDescent="0.25">
      <c r="A731" s="17">
        <v>827000894</v>
      </c>
      <c r="B731" s="18" t="s">
        <v>1919</v>
      </c>
    </row>
    <row r="732" spans="1:2" x14ac:dyDescent="0.25">
      <c r="A732" s="17">
        <v>828000312</v>
      </c>
      <c r="B732" s="18" t="s">
        <v>1920</v>
      </c>
    </row>
    <row r="733" spans="1:2" x14ac:dyDescent="0.25">
      <c r="A733" s="17">
        <v>828001725</v>
      </c>
      <c r="B733" s="18" t="s">
        <v>1921</v>
      </c>
    </row>
    <row r="734" spans="1:2" x14ac:dyDescent="0.25">
      <c r="A734" s="17">
        <v>828002738</v>
      </c>
      <c r="B734" s="18" t="s">
        <v>1922</v>
      </c>
    </row>
    <row r="735" spans="1:2" x14ac:dyDescent="0.25">
      <c r="A735" s="17">
        <v>829000108</v>
      </c>
      <c r="B735" s="18" t="s">
        <v>1923</v>
      </c>
    </row>
    <row r="736" spans="1:2" x14ac:dyDescent="0.25">
      <c r="A736" s="17">
        <v>829000124</v>
      </c>
      <c r="B736" s="18" t="s">
        <v>1924</v>
      </c>
    </row>
    <row r="737" spans="1:2" x14ac:dyDescent="0.25">
      <c r="A737" s="17">
        <v>829001430</v>
      </c>
      <c r="B737" s="18" t="s">
        <v>1925</v>
      </c>
    </row>
    <row r="738" spans="1:2" x14ac:dyDescent="0.25">
      <c r="A738" s="17">
        <v>830000866</v>
      </c>
      <c r="B738" s="18" t="s">
        <v>1926</v>
      </c>
    </row>
    <row r="739" spans="1:2" x14ac:dyDescent="0.25">
      <c r="A739" s="17">
        <v>830002396</v>
      </c>
      <c r="B739" s="18" t="s">
        <v>1927</v>
      </c>
    </row>
    <row r="740" spans="1:2" x14ac:dyDescent="0.25">
      <c r="A740" s="17">
        <v>830006047</v>
      </c>
      <c r="B740" s="18" t="s">
        <v>1928</v>
      </c>
    </row>
    <row r="741" spans="1:2" x14ac:dyDescent="0.25">
      <c r="A741" s="17">
        <v>830006152</v>
      </c>
      <c r="B741" s="18" t="s">
        <v>1929</v>
      </c>
    </row>
    <row r="742" spans="1:2" x14ac:dyDescent="0.25">
      <c r="A742" s="17">
        <v>830006656</v>
      </c>
      <c r="B742" s="18" t="s">
        <v>1930</v>
      </c>
    </row>
    <row r="743" spans="1:2" x14ac:dyDescent="0.25">
      <c r="A743" s="17">
        <v>830007378</v>
      </c>
      <c r="B743" s="18" t="s">
        <v>1931</v>
      </c>
    </row>
    <row r="744" spans="1:2" x14ac:dyDescent="0.25">
      <c r="A744" s="17">
        <v>830008899</v>
      </c>
      <c r="B744" s="18" t="s">
        <v>1932</v>
      </c>
    </row>
    <row r="745" spans="1:2" x14ac:dyDescent="0.25">
      <c r="A745" s="17">
        <v>830016953</v>
      </c>
      <c r="B745" s="18" t="s">
        <v>1933</v>
      </c>
    </row>
    <row r="746" spans="1:2" x14ac:dyDescent="0.25">
      <c r="A746" s="17">
        <v>830019863</v>
      </c>
      <c r="B746" s="18" t="s">
        <v>1934</v>
      </c>
    </row>
    <row r="747" spans="1:2" x14ac:dyDescent="0.25">
      <c r="A747" s="17">
        <v>830024756</v>
      </c>
      <c r="B747" s="18" t="s">
        <v>1935</v>
      </c>
    </row>
    <row r="748" spans="1:2" x14ac:dyDescent="0.25">
      <c r="A748" s="17">
        <v>830027931</v>
      </c>
      <c r="B748" s="18" t="s">
        <v>1936</v>
      </c>
    </row>
    <row r="749" spans="1:2" x14ac:dyDescent="0.25">
      <c r="A749" s="17">
        <v>830029833</v>
      </c>
      <c r="B749" s="18" t="s">
        <v>1937</v>
      </c>
    </row>
    <row r="750" spans="1:2" x14ac:dyDescent="0.25">
      <c r="A750" s="17">
        <v>830031443</v>
      </c>
      <c r="B750" s="18" t="s">
        <v>1938</v>
      </c>
    </row>
    <row r="751" spans="1:2" x14ac:dyDescent="0.25">
      <c r="A751" s="17">
        <v>830031585</v>
      </c>
      <c r="B751" s="18" t="s">
        <v>1939</v>
      </c>
    </row>
    <row r="752" spans="1:2" x14ac:dyDescent="0.25">
      <c r="A752" s="17">
        <v>830033400</v>
      </c>
      <c r="B752" s="18" t="s">
        <v>1940</v>
      </c>
    </row>
    <row r="753" spans="1:2" x14ac:dyDescent="0.25">
      <c r="A753" s="17">
        <v>830044272</v>
      </c>
      <c r="B753" s="18" t="s">
        <v>1941</v>
      </c>
    </row>
    <row r="754" spans="1:2" x14ac:dyDescent="0.25">
      <c r="A754" s="17">
        <v>830044462</v>
      </c>
      <c r="B754" s="18" t="s">
        <v>1942</v>
      </c>
    </row>
    <row r="755" spans="1:2" x14ac:dyDescent="0.25">
      <c r="A755" s="17">
        <v>830044484</v>
      </c>
      <c r="B755" s="18" t="s">
        <v>1943</v>
      </c>
    </row>
    <row r="756" spans="1:2" x14ac:dyDescent="0.25">
      <c r="A756" s="17">
        <v>830045172</v>
      </c>
      <c r="B756" s="18" t="s">
        <v>1944</v>
      </c>
    </row>
    <row r="757" spans="1:2" x14ac:dyDescent="0.25">
      <c r="A757" s="17">
        <v>830045220</v>
      </c>
      <c r="B757" s="18" t="s">
        <v>1945</v>
      </c>
    </row>
    <row r="758" spans="1:2" x14ac:dyDescent="0.25">
      <c r="A758" s="17">
        <v>830053610</v>
      </c>
      <c r="B758" s="18" t="s">
        <v>1946</v>
      </c>
    </row>
    <row r="759" spans="1:2" x14ac:dyDescent="0.25">
      <c r="A759" s="17">
        <v>830072816</v>
      </c>
      <c r="B759" s="18" t="s">
        <v>1947</v>
      </c>
    </row>
    <row r="760" spans="1:2" x14ac:dyDescent="0.25">
      <c r="A760" s="17">
        <v>830073291</v>
      </c>
      <c r="B760" s="18" t="s">
        <v>1948</v>
      </c>
    </row>
    <row r="761" spans="1:2" x14ac:dyDescent="0.25">
      <c r="A761" s="17">
        <v>830082544</v>
      </c>
      <c r="B761" s="18" t="s">
        <v>1949</v>
      </c>
    </row>
    <row r="762" spans="1:2" x14ac:dyDescent="0.25">
      <c r="A762" s="17">
        <v>830107985</v>
      </c>
      <c r="B762" s="18" t="s">
        <v>1950</v>
      </c>
    </row>
    <row r="763" spans="1:2" x14ac:dyDescent="0.25">
      <c r="A763" s="17">
        <v>830120535</v>
      </c>
      <c r="B763" s="18" t="s">
        <v>1951</v>
      </c>
    </row>
    <row r="764" spans="1:2" x14ac:dyDescent="0.25">
      <c r="A764" s="17">
        <v>830123253</v>
      </c>
      <c r="B764" s="18" t="s">
        <v>1952</v>
      </c>
    </row>
    <row r="765" spans="1:2" x14ac:dyDescent="0.25">
      <c r="A765" s="17">
        <v>830142249</v>
      </c>
      <c r="B765" s="18" t="s">
        <v>1953</v>
      </c>
    </row>
    <row r="766" spans="1:2" x14ac:dyDescent="0.25">
      <c r="A766" s="17">
        <v>830143202</v>
      </c>
      <c r="B766" s="18" t="s">
        <v>1954</v>
      </c>
    </row>
    <row r="767" spans="1:2" x14ac:dyDescent="0.25">
      <c r="A767" s="17">
        <v>830144521</v>
      </c>
      <c r="B767" s="18" t="s">
        <v>1955</v>
      </c>
    </row>
    <row r="768" spans="1:2" x14ac:dyDescent="0.25">
      <c r="A768" s="17">
        <v>830500926</v>
      </c>
      <c r="B768" s="18" t="s">
        <v>1956</v>
      </c>
    </row>
    <row r="769" spans="1:2" x14ac:dyDescent="0.25">
      <c r="A769" s="17">
        <v>830504778</v>
      </c>
      <c r="B769" s="18" t="s">
        <v>1957</v>
      </c>
    </row>
    <row r="770" spans="1:2" x14ac:dyDescent="0.25">
      <c r="A770" s="17">
        <v>830506297</v>
      </c>
      <c r="B770" s="18" t="s">
        <v>1958</v>
      </c>
    </row>
    <row r="771" spans="1:2" x14ac:dyDescent="0.25">
      <c r="A771" s="17">
        <v>830507841</v>
      </c>
      <c r="B771" s="18" t="s">
        <v>1959</v>
      </c>
    </row>
    <row r="772" spans="1:2" x14ac:dyDescent="0.25">
      <c r="A772" s="17">
        <v>830508232</v>
      </c>
      <c r="B772" s="18" t="s">
        <v>1960</v>
      </c>
    </row>
    <row r="773" spans="1:2" x14ac:dyDescent="0.25">
      <c r="A773" s="17">
        <v>830508333</v>
      </c>
      <c r="B773" s="18" t="s">
        <v>1961</v>
      </c>
    </row>
    <row r="774" spans="1:2" x14ac:dyDescent="0.25">
      <c r="A774" s="17">
        <v>830508876</v>
      </c>
      <c r="B774" s="18" t="s">
        <v>1962</v>
      </c>
    </row>
    <row r="775" spans="1:2" x14ac:dyDescent="0.25">
      <c r="A775" s="17">
        <v>830510073</v>
      </c>
      <c r="B775" s="18" t="s">
        <v>1963</v>
      </c>
    </row>
    <row r="776" spans="1:2" x14ac:dyDescent="0.25">
      <c r="A776" s="17">
        <v>830510399</v>
      </c>
      <c r="B776" s="18" t="s">
        <v>1964</v>
      </c>
    </row>
    <row r="777" spans="1:2" x14ac:dyDescent="0.25">
      <c r="A777" s="17">
        <v>830510478</v>
      </c>
      <c r="B777" s="18" t="s">
        <v>1965</v>
      </c>
    </row>
    <row r="778" spans="1:2" x14ac:dyDescent="0.25">
      <c r="A778" s="17">
        <v>830512219</v>
      </c>
      <c r="B778" s="18" t="s">
        <v>1966</v>
      </c>
    </row>
    <row r="779" spans="1:2" x14ac:dyDescent="0.25">
      <c r="A779" s="17">
        <v>830513843</v>
      </c>
      <c r="B779" s="18" t="s">
        <v>1967</v>
      </c>
    </row>
    <row r="780" spans="1:2" x14ac:dyDescent="0.25">
      <c r="A780" s="17">
        <v>830515088</v>
      </c>
      <c r="B780" s="18" t="s">
        <v>1968</v>
      </c>
    </row>
    <row r="781" spans="1:2" x14ac:dyDescent="0.25">
      <c r="A781" s="17">
        <v>832000236</v>
      </c>
      <c r="B781" s="18" t="s">
        <v>1969</v>
      </c>
    </row>
    <row r="782" spans="1:2" x14ac:dyDescent="0.25">
      <c r="A782" s="17">
        <v>832000573</v>
      </c>
      <c r="B782" s="18" t="s">
        <v>1970</v>
      </c>
    </row>
    <row r="783" spans="1:2" x14ac:dyDescent="0.25">
      <c r="A783" s="17">
        <v>832003813</v>
      </c>
      <c r="B783" s="18" t="s">
        <v>1971</v>
      </c>
    </row>
    <row r="784" spans="1:2" x14ac:dyDescent="0.25">
      <c r="A784" s="17">
        <v>834000039</v>
      </c>
      <c r="B784" s="18" t="s">
        <v>1972</v>
      </c>
    </row>
    <row r="785" spans="1:2" x14ac:dyDescent="0.25">
      <c r="A785" s="17">
        <v>834000062</v>
      </c>
      <c r="B785" s="18" t="s">
        <v>1973</v>
      </c>
    </row>
    <row r="786" spans="1:2" x14ac:dyDescent="0.25">
      <c r="A786" s="17">
        <v>834001100</v>
      </c>
      <c r="B786" s="18" t="s">
        <v>1974</v>
      </c>
    </row>
    <row r="787" spans="1:2" x14ac:dyDescent="0.25">
      <c r="A787" s="17">
        <v>834001670</v>
      </c>
      <c r="B787" s="18" t="s">
        <v>1975</v>
      </c>
    </row>
    <row r="788" spans="1:2" x14ac:dyDescent="0.25">
      <c r="A788" s="17">
        <v>837000444</v>
      </c>
      <c r="B788" s="18" t="s">
        <v>1976</v>
      </c>
    </row>
    <row r="789" spans="1:2" x14ac:dyDescent="0.25">
      <c r="A789" s="17">
        <v>837000762</v>
      </c>
      <c r="B789" s="18" t="s">
        <v>1977</v>
      </c>
    </row>
    <row r="790" spans="1:2" x14ac:dyDescent="0.25">
      <c r="A790" s="17">
        <v>838000202</v>
      </c>
      <c r="B790" s="18" t="s">
        <v>1978</v>
      </c>
    </row>
    <row r="791" spans="1:2" x14ac:dyDescent="0.25">
      <c r="A791" s="17">
        <v>839000540</v>
      </c>
      <c r="B791" s="18" t="s">
        <v>1979</v>
      </c>
    </row>
    <row r="792" spans="1:2" x14ac:dyDescent="0.25">
      <c r="A792" s="17">
        <v>840000388</v>
      </c>
      <c r="B792" s="18" t="s">
        <v>1980</v>
      </c>
    </row>
    <row r="793" spans="1:2" x14ac:dyDescent="0.25">
      <c r="A793" s="17">
        <v>840000903</v>
      </c>
      <c r="B793" s="18" t="s">
        <v>1981</v>
      </c>
    </row>
    <row r="794" spans="1:2" x14ac:dyDescent="0.25">
      <c r="A794" s="17">
        <v>860006648</v>
      </c>
      <c r="B794" s="18" t="s">
        <v>1982</v>
      </c>
    </row>
    <row r="795" spans="1:2" x14ac:dyDescent="0.25">
      <c r="A795" s="17">
        <v>860006696</v>
      </c>
      <c r="B795" s="18" t="s">
        <v>1983</v>
      </c>
    </row>
    <row r="796" spans="1:2" x14ac:dyDescent="0.25">
      <c r="A796" s="17">
        <v>860006705</v>
      </c>
      <c r="B796" s="18" t="s">
        <v>1984</v>
      </c>
    </row>
    <row r="797" spans="1:2" x14ac:dyDescent="0.25">
      <c r="A797" s="17">
        <v>860007336</v>
      </c>
      <c r="B797" s="18" t="s">
        <v>1985</v>
      </c>
    </row>
    <row r="798" spans="1:2" x14ac:dyDescent="0.25">
      <c r="A798" s="17">
        <v>860010077</v>
      </c>
      <c r="B798" s="18" t="s">
        <v>1986</v>
      </c>
    </row>
    <row r="799" spans="1:2" x14ac:dyDescent="0.25">
      <c r="A799" s="17">
        <v>860010457</v>
      </c>
      <c r="B799" s="18" t="s">
        <v>1987</v>
      </c>
    </row>
    <row r="800" spans="1:2" x14ac:dyDescent="0.25">
      <c r="A800" s="17">
        <v>860010526</v>
      </c>
      <c r="B800" s="18" t="s">
        <v>1988</v>
      </c>
    </row>
    <row r="801" spans="1:2" x14ac:dyDescent="0.25">
      <c r="A801" s="17">
        <v>860014066</v>
      </c>
      <c r="B801" s="18" t="s">
        <v>1989</v>
      </c>
    </row>
    <row r="802" spans="1:2" x14ac:dyDescent="0.25">
      <c r="A802" s="17">
        <v>860020076</v>
      </c>
      <c r="B802" s="18" t="s">
        <v>1990</v>
      </c>
    </row>
    <row r="803" spans="1:2" x14ac:dyDescent="0.25">
      <c r="A803" s="17">
        <v>860021713</v>
      </c>
      <c r="B803" s="18" t="s">
        <v>1991</v>
      </c>
    </row>
    <row r="804" spans="1:2" x14ac:dyDescent="0.25">
      <c r="A804" s="17">
        <v>860021793</v>
      </c>
      <c r="B804" s="18" t="s">
        <v>1992</v>
      </c>
    </row>
    <row r="805" spans="1:2" x14ac:dyDescent="0.25">
      <c r="A805" s="17">
        <v>860023424</v>
      </c>
      <c r="B805" s="18" t="s">
        <v>1993</v>
      </c>
    </row>
    <row r="806" spans="1:2" x14ac:dyDescent="0.25">
      <c r="A806" s="17">
        <v>860024041</v>
      </c>
      <c r="B806" s="18" t="s">
        <v>1994</v>
      </c>
    </row>
    <row r="807" spans="1:2" x14ac:dyDescent="0.25">
      <c r="A807" s="17">
        <v>860026095</v>
      </c>
      <c r="B807" s="18" t="s">
        <v>1995</v>
      </c>
    </row>
    <row r="808" spans="1:2" x14ac:dyDescent="0.25">
      <c r="A808" s="17">
        <v>860028677</v>
      </c>
      <c r="B808" s="18" t="s">
        <v>1996</v>
      </c>
    </row>
    <row r="809" spans="1:2" x14ac:dyDescent="0.25">
      <c r="A809" s="17">
        <v>860029856</v>
      </c>
      <c r="B809" s="18" t="s">
        <v>1997</v>
      </c>
    </row>
    <row r="810" spans="1:2" x14ac:dyDescent="0.25">
      <c r="A810" s="17">
        <v>860031909</v>
      </c>
      <c r="B810" s="18" t="s">
        <v>1998</v>
      </c>
    </row>
    <row r="811" spans="1:2" x14ac:dyDescent="0.25">
      <c r="A811" s="17">
        <v>860071169</v>
      </c>
      <c r="B811" s="18" t="s">
        <v>1999</v>
      </c>
    </row>
    <row r="812" spans="1:2" x14ac:dyDescent="0.25">
      <c r="A812" s="17">
        <v>860516050</v>
      </c>
      <c r="B812" s="18" t="s">
        <v>2000</v>
      </c>
    </row>
    <row r="813" spans="1:2" x14ac:dyDescent="0.25">
      <c r="A813" s="17">
        <v>860520247</v>
      </c>
      <c r="B813" s="18" t="s">
        <v>2001</v>
      </c>
    </row>
    <row r="814" spans="1:2" x14ac:dyDescent="0.25">
      <c r="A814" s="17">
        <v>860527146</v>
      </c>
      <c r="B814" s="18" t="s">
        <v>2002</v>
      </c>
    </row>
    <row r="815" spans="1:2" x14ac:dyDescent="0.25">
      <c r="A815" s="17">
        <v>860529923</v>
      </c>
      <c r="B815" s="18" t="s">
        <v>2003</v>
      </c>
    </row>
    <row r="816" spans="1:2" x14ac:dyDescent="0.25">
      <c r="A816" s="17">
        <v>860532822</v>
      </c>
      <c r="B816" s="18" t="s">
        <v>2004</v>
      </c>
    </row>
    <row r="817" spans="1:2" x14ac:dyDescent="0.25">
      <c r="A817" s="17">
        <v>890002479</v>
      </c>
      <c r="B817" s="18" t="s">
        <v>2005</v>
      </c>
    </row>
    <row r="818" spans="1:2" x14ac:dyDescent="0.25">
      <c r="A818" s="17">
        <v>890102145</v>
      </c>
      <c r="B818" s="18" t="s">
        <v>2006</v>
      </c>
    </row>
    <row r="819" spans="1:2" x14ac:dyDescent="0.25">
      <c r="A819" s="17">
        <v>890200106</v>
      </c>
      <c r="B819" s="18" t="s">
        <v>2007</v>
      </c>
    </row>
    <row r="820" spans="1:2" x14ac:dyDescent="0.25">
      <c r="A820" s="17">
        <v>890201578</v>
      </c>
      <c r="B820" s="18" t="s">
        <v>2008</v>
      </c>
    </row>
    <row r="821" spans="1:2" x14ac:dyDescent="0.25">
      <c r="A821" s="17">
        <v>890204066</v>
      </c>
      <c r="B821" s="18" t="s">
        <v>2009</v>
      </c>
    </row>
    <row r="822" spans="1:2" x14ac:dyDescent="0.25">
      <c r="A822" s="17">
        <v>890205135</v>
      </c>
      <c r="B822" s="18" t="s">
        <v>2010</v>
      </c>
    </row>
    <row r="823" spans="1:2" x14ac:dyDescent="0.25">
      <c r="A823" s="17">
        <v>890207407</v>
      </c>
      <c r="B823" s="18" t="s">
        <v>2011</v>
      </c>
    </row>
    <row r="824" spans="1:2" x14ac:dyDescent="0.25">
      <c r="A824" s="17">
        <v>890207418</v>
      </c>
      <c r="B824" s="18" t="s">
        <v>2012</v>
      </c>
    </row>
    <row r="825" spans="1:2" x14ac:dyDescent="0.25">
      <c r="A825" s="17">
        <v>890207419</v>
      </c>
      <c r="B825" s="18" t="s">
        <v>2013</v>
      </c>
    </row>
    <row r="826" spans="1:2" x14ac:dyDescent="0.25">
      <c r="A826" s="17">
        <v>890207421</v>
      </c>
      <c r="B826" s="18" t="s">
        <v>2014</v>
      </c>
    </row>
    <row r="827" spans="1:2" x14ac:dyDescent="0.25">
      <c r="A827" s="17">
        <v>890207427</v>
      </c>
      <c r="B827" s="18" t="s">
        <v>2015</v>
      </c>
    </row>
    <row r="828" spans="1:2" x14ac:dyDescent="0.25">
      <c r="A828" s="17">
        <v>890208030</v>
      </c>
      <c r="B828" s="18" t="s">
        <v>2016</v>
      </c>
    </row>
    <row r="829" spans="1:2" x14ac:dyDescent="0.25">
      <c r="A829" s="17">
        <v>890208122</v>
      </c>
      <c r="B829" s="18" t="s">
        <v>2017</v>
      </c>
    </row>
    <row r="830" spans="1:2" x14ac:dyDescent="0.25">
      <c r="A830" s="17">
        <v>890212037</v>
      </c>
      <c r="B830" s="18" t="s">
        <v>2018</v>
      </c>
    </row>
    <row r="831" spans="1:2" x14ac:dyDescent="0.25">
      <c r="A831" s="17">
        <v>890212101</v>
      </c>
      <c r="B831" s="18" t="s">
        <v>2019</v>
      </c>
    </row>
    <row r="832" spans="1:2" x14ac:dyDescent="0.25">
      <c r="A832" s="17">
        <v>890270163</v>
      </c>
      <c r="B832" s="18" t="s">
        <v>2020</v>
      </c>
    </row>
    <row r="833" spans="1:2" x14ac:dyDescent="0.25">
      <c r="A833" s="17">
        <v>890270537</v>
      </c>
      <c r="B833" s="18" t="s">
        <v>2021</v>
      </c>
    </row>
    <row r="834" spans="1:2" x14ac:dyDescent="0.25">
      <c r="A834" s="17">
        <v>890303208</v>
      </c>
      <c r="B834" s="18" t="s">
        <v>2022</v>
      </c>
    </row>
    <row r="835" spans="1:2" x14ac:dyDescent="0.25">
      <c r="A835" s="17">
        <v>890305430</v>
      </c>
      <c r="B835" s="18" t="s">
        <v>2023</v>
      </c>
    </row>
    <row r="836" spans="1:2" x14ac:dyDescent="0.25">
      <c r="A836" s="17">
        <v>890309181</v>
      </c>
      <c r="B836" s="18" t="s">
        <v>2024</v>
      </c>
    </row>
    <row r="837" spans="1:2" x14ac:dyDescent="0.25">
      <c r="A837" s="17">
        <v>890310815</v>
      </c>
      <c r="B837" s="18" t="s">
        <v>2025</v>
      </c>
    </row>
    <row r="838" spans="1:2" x14ac:dyDescent="0.25">
      <c r="A838" s="17">
        <v>890311443</v>
      </c>
      <c r="B838" s="18" t="s">
        <v>2026</v>
      </c>
    </row>
    <row r="839" spans="1:2" x14ac:dyDescent="0.25">
      <c r="A839" s="17">
        <v>890311953</v>
      </c>
      <c r="B839" s="18" t="s">
        <v>2027</v>
      </c>
    </row>
    <row r="840" spans="1:2" x14ac:dyDescent="0.25">
      <c r="A840" s="17">
        <v>890312284</v>
      </c>
      <c r="B840" s="18" t="s">
        <v>2028</v>
      </c>
    </row>
    <row r="841" spans="1:2" x14ac:dyDescent="0.25">
      <c r="A841" s="17">
        <v>890312809</v>
      </c>
      <c r="B841" s="18" t="s">
        <v>2029</v>
      </c>
    </row>
    <row r="842" spans="1:2" x14ac:dyDescent="0.25">
      <c r="A842" s="17">
        <v>890313099</v>
      </c>
      <c r="B842" s="18" t="s">
        <v>2030</v>
      </c>
    </row>
    <row r="843" spans="1:2" x14ac:dyDescent="0.25">
      <c r="A843" s="17">
        <v>890313124</v>
      </c>
      <c r="B843" s="18" t="s">
        <v>2031</v>
      </c>
    </row>
    <row r="844" spans="1:2" x14ac:dyDescent="0.25">
      <c r="A844" s="17">
        <v>890313136</v>
      </c>
      <c r="B844" s="18" t="s">
        <v>2032</v>
      </c>
    </row>
    <row r="845" spans="1:2" x14ac:dyDescent="0.25">
      <c r="A845" s="17">
        <v>890313844</v>
      </c>
      <c r="B845" s="18" t="s">
        <v>2033</v>
      </c>
    </row>
    <row r="846" spans="1:2" x14ac:dyDescent="0.25">
      <c r="A846" s="17">
        <v>890317980</v>
      </c>
      <c r="B846" s="18" t="s">
        <v>2034</v>
      </c>
    </row>
    <row r="847" spans="1:2" x14ac:dyDescent="0.25">
      <c r="A847" s="17">
        <v>890318034</v>
      </c>
      <c r="B847" s="18" t="s">
        <v>2035</v>
      </c>
    </row>
    <row r="848" spans="1:2" x14ac:dyDescent="0.25">
      <c r="A848" s="17">
        <v>890403358</v>
      </c>
      <c r="B848" s="18" t="s">
        <v>2036</v>
      </c>
    </row>
    <row r="849" spans="1:2" x14ac:dyDescent="0.25">
      <c r="A849" s="17">
        <v>890404361</v>
      </c>
      <c r="B849" s="18" t="s">
        <v>2037</v>
      </c>
    </row>
    <row r="850" spans="1:2" x14ac:dyDescent="0.25">
      <c r="A850" s="17">
        <v>890480357</v>
      </c>
      <c r="B850" s="18" t="s">
        <v>2038</v>
      </c>
    </row>
    <row r="851" spans="1:2" x14ac:dyDescent="0.25">
      <c r="A851" s="17">
        <v>890480446</v>
      </c>
      <c r="B851" s="18" t="s">
        <v>2039</v>
      </c>
    </row>
    <row r="852" spans="1:2" x14ac:dyDescent="0.25">
      <c r="A852" s="17">
        <v>890480496</v>
      </c>
      <c r="B852" s="18" t="s">
        <v>2040</v>
      </c>
    </row>
    <row r="853" spans="1:2" x14ac:dyDescent="0.25">
      <c r="A853" s="17">
        <v>890480594</v>
      </c>
      <c r="B853" s="18" t="s">
        <v>2041</v>
      </c>
    </row>
    <row r="854" spans="1:2" x14ac:dyDescent="0.25">
      <c r="A854" s="17">
        <v>890480631</v>
      </c>
      <c r="B854" s="18" t="s">
        <v>2042</v>
      </c>
    </row>
    <row r="855" spans="1:2" x14ac:dyDescent="0.25">
      <c r="A855" s="17">
        <v>890480681</v>
      </c>
      <c r="B855" s="18" t="s">
        <v>2043</v>
      </c>
    </row>
    <row r="856" spans="1:2" x14ac:dyDescent="0.25">
      <c r="A856" s="17">
        <v>890480698</v>
      </c>
      <c r="B856" s="18" t="s">
        <v>2044</v>
      </c>
    </row>
    <row r="857" spans="1:2" x14ac:dyDescent="0.25">
      <c r="A857" s="17">
        <v>890480706</v>
      </c>
      <c r="B857" s="18" t="s">
        <v>2045</v>
      </c>
    </row>
    <row r="858" spans="1:2" x14ac:dyDescent="0.25">
      <c r="A858" s="17">
        <v>890480795</v>
      </c>
      <c r="B858" s="18" t="s">
        <v>2046</v>
      </c>
    </row>
    <row r="859" spans="1:2" x14ac:dyDescent="0.25">
      <c r="A859" s="17">
        <v>890480805</v>
      </c>
      <c r="B859" s="18" t="s">
        <v>2047</v>
      </c>
    </row>
    <row r="860" spans="1:2" x14ac:dyDescent="0.25">
      <c r="A860" s="17">
        <v>890481070</v>
      </c>
      <c r="B860" s="18" t="s">
        <v>2048</v>
      </c>
    </row>
    <row r="861" spans="1:2" x14ac:dyDescent="0.25">
      <c r="A861" s="17">
        <v>890481163</v>
      </c>
      <c r="B861" s="18" t="s">
        <v>2049</v>
      </c>
    </row>
    <row r="862" spans="1:2" x14ac:dyDescent="0.25">
      <c r="A862" s="17">
        <v>890481541</v>
      </c>
      <c r="B862" s="18" t="s">
        <v>2050</v>
      </c>
    </row>
    <row r="863" spans="1:2" x14ac:dyDescent="0.25">
      <c r="A863" s="17">
        <v>890500516</v>
      </c>
      <c r="B863" s="18" t="s">
        <v>2051</v>
      </c>
    </row>
    <row r="864" spans="1:2" x14ac:dyDescent="0.25">
      <c r="A864" s="17">
        <v>890500675</v>
      </c>
      <c r="B864" s="18" t="s">
        <v>2052</v>
      </c>
    </row>
    <row r="865" spans="1:2" x14ac:dyDescent="0.25">
      <c r="A865" s="17">
        <v>890503389</v>
      </c>
      <c r="B865" s="18" t="s">
        <v>2053</v>
      </c>
    </row>
    <row r="866" spans="1:2" x14ac:dyDescent="0.25">
      <c r="A866" s="17">
        <v>890503410</v>
      </c>
      <c r="B866" s="18" t="s">
        <v>2054</v>
      </c>
    </row>
    <row r="867" spans="1:2" x14ac:dyDescent="0.25">
      <c r="A867" s="17">
        <v>890503729</v>
      </c>
      <c r="B867" s="18" t="s">
        <v>2055</v>
      </c>
    </row>
    <row r="868" spans="1:2" x14ac:dyDescent="0.25">
      <c r="A868" s="17">
        <v>890503941</v>
      </c>
      <c r="B868" s="18" t="s">
        <v>2056</v>
      </c>
    </row>
    <row r="869" spans="1:2" x14ac:dyDescent="0.25">
      <c r="A869" s="17">
        <v>890504115</v>
      </c>
      <c r="B869" s="18" t="s">
        <v>2057</v>
      </c>
    </row>
    <row r="870" spans="1:2" x14ac:dyDescent="0.25">
      <c r="A870" s="17">
        <v>890504133</v>
      </c>
      <c r="B870" s="18" t="s">
        <v>2058</v>
      </c>
    </row>
    <row r="871" spans="1:2" x14ac:dyDescent="0.25">
      <c r="A871" s="17">
        <v>890504602</v>
      </c>
      <c r="B871" s="18" t="s">
        <v>2059</v>
      </c>
    </row>
    <row r="872" spans="1:2" x14ac:dyDescent="0.25">
      <c r="A872" s="17">
        <v>890505603</v>
      </c>
      <c r="B872" s="18" t="s">
        <v>2060</v>
      </c>
    </row>
    <row r="873" spans="1:2" x14ac:dyDescent="0.25">
      <c r="A873" s="17">
        <v>890703453</v>
      </c>
      <c r="B873" s="18" t="s">
        <v>2061</v>
      </c>
    </row>
    <row r="874" spans="1:2" x14ac:dyDescent="0.25">
      <c r="A874" s="17">
        <v>890707086</v>
      </c>
      <c r="B874" s="18" t="s">
        <v>2062</v>
      </c>
    </row>
    <row r="875" spans="1:2" x14ac:dyDescent="0.25">
      <c r="A875" s="17">
        <v>890800958</v>
      </c>
      <c r="B875" s="18" t="s">
        <v>2063</v>
      </c>
    </row>
    <row r="876" spans="1:2" x14ac:dyDescent="0.25">
      <c r="A876" s="17">
        <v>890803826</v>
      </c>
      <c r="B876" s="18" t="s">
        <v>2064</v>
      </c>
    </row>
    <row r="877" spans="1:2" x14ac:dyDescent="0.25">
      <c r="A877" s="17">
        <v>890803911</v>
      </c>
      <c r="B877" s="18" t="s">
        <v>2065</v>
      </c>
    </row>
    <row r="878" spans="1:2" x14ac:dyDescent="0.25">
      <c r="A878" s="17">
        <v>890804446</v>
      </c>
      <c r="B878" s="18" t="s">
        <v>2066</v>
      </c>
    </row>
    <row r="879" spans="1:2" x14ac:dyDescent="0.25">
      <c r="A879" s="17">
        <v>890804590</v>
      </c>
      <c r="B879" s="18" t="s">
        <v>2067</v>
      </c>
    </row>
    <row r="880" spans="1:2" x14ac:dyDescent="0.25">
      <c r="A880" s="17">
        <v>890804597</v>
      </c>
      <c r="B880" s="18" t="s">
        <v>2068</v>
      </c>
    </row>
    <row r="881" spans="1:2" x14ac:dyDescent="0.25">
      <c r="A881" s="17">
        <v>890804780</v>
      </c>
      <c r="B881" s="18" t="s">
        <v>2069</v>
      </c>
    </row>
    <row r="882" spans="1:2" x14ac:dyDescent="0.25">
      <c r="A882" s="17">
        <v>890805578</v>
      </c>
      <c r="B882" s="18" t="s">
        <v>2070</v>
      </c>
    </row>
    <row r="883" spans="1:2" x14ac:dyDescent="0.25">
      <c r="A883" s="17">
        <v>890805987</v>
      </c>
      <c r="B883" s="18" t="s">
        <v>2071</v>
      </c>
    </row>
    <row r="884" spans="1:2" x14ac:dyDescent="0.25">
      <c r="A884" s="17">
        <v>890806201</v>
      </c>
      <c r="B884" s="18" t="s">
        <v>2072</v>
      </c>
    </row>
    <row r="885" spans="1:2" x14ac:dyDescent="0.25">
      <c r="A885" s="17">
        <v>890807134</v>
      </c>
      <c r="B885" s="18" t="s">
        <v>2073</v>
      </c>
    </row>
    <row r="886" spans="1:2" x14ac:dyDescent="0.25">
      <c r="A886" s="17">
        <v>890807284</v>
      </c>
      <c r="B886" s="18" t="s">
        <v>2074</v>
      </c>
    </row>
    <row r="887" spans="1:2" x14ac:dyDescent="0.25">
      <c r="A887" s="17">
        <v>890905179</v>
      </c>
      <c r="B887" s="18" t="s">
        <v>2075</v>
      </c>
    </row>
    <row r="888" spans="1:2" x14ac:dyDescent="0.25">
      <c r="A888" s="17">
        <v>890906439</v>
      </c>
      <c r="B888" s="18" t="s">
        <v>2076</v>
      </c>
    </row>
    <row r="889" spans="1:2" x14ac:dyDescent="0.25">
      <c r="A889" s="17">
        <v>890980942</v>
      </c>
      <c r="B889" s="18" t="s">
        <v>2077</v>
      </c>
    </row>
    <row r="890" spans="1:2" x14ac:dyDescent="0.25">
      <c r="A890" s="17">
        <v>890984180</v>
      </c>
      <c r="B890" s="18" t="s">
        <v>2078</v>
      </c>
    </row>
    <row r="891" spans="1:2" x14ac:dyDescent="0.25">
      <c r="A891" s="17">
        <v>890984465</v>
      </c>
      <c r="B891" s="18" t="s">
        <v>2079</v>
      </c>
    </row>
    <row r="892" spans="1:2" x14ac:dyDescent="0.25">
      <c r="A892" s="17">
        <v>890984938</v>
      </c>
      <c r="B892" s="18" t="s">
        <v>2080</v>
      </c>
    </row>
    <row r="893" spans="1:2" x14ac:dyDescent="0.25">
      <c r="A893" s="17">
        <v>890985105</v>
      </c>
      <c r="B893" s="18" t="s">
        <v>2081</v>
      </c>
    </row>
    <row r="894" spans="1:2" x14ac:dyDescent="0.25">
      <c r="A894" s="17">
        <v>890985277</v>
      </c>
      <c r="B894" s="18" t="s">
        <v>2082</v>
      </c>
    </row>
    <row r="895" spans="1:2" x14ac:dyDescent="0.25">
      <c r="A895" s="17">
        <v>890985417</v>
      </c>
      <c r="B895" s="18" t="s">
        <v>2083</v>
      </c>
    </row>
    <row r="896" spans="1:2" x14ac:dyDescent="0.25">
      <c r="A896" s="17">
        <v>891001744</v>
      </c>
      <c r="B896" s="18" t="s">
        <v>2084</v>
      </c>
    </row>
    <row r="897" spans="1:2" x14ac:dyDescent="0.25">
      <c r="A897" s="17">
        <v>891101024</v>
      </c>
      <c r="B897" s="18" t="s">
        <v>2085</v>
      </c>
    </row>
    <row r="898" spans="1:2" x14ac:dyDescent="0.25">
      <c r="A898" s="17">
        <v>891102451</v>
      </c>
      <c r="B898" s="18" t="s">
        <v>2086</v>
      </c>
    </row>
    <row r="899" spans="1:2" x14ac:dyDescent="0.25">
      <c r="A899" s="17">
        <v>891102697</v>
      </c>
      <c r="B899" s="18" t="s">
        <v>2087</v>
      </c>
    </row>
    <row r="900" spans="1:2" x14ac:dyDescent="0.25">
      <c r="A900" s="17">
        <v>891102741</v>
      </c>
      <c r="B900" s="18" t="s">
        <v>2088</v>
      </c>
    </row>
    <row r="901" spans="1:2" x14ac:dyDescent="0.25">
      <c r="A901" s="17">
        <v>891102753</v>
      </c>
      <c r="B901" s="18" t="s">
        <v>2089</v>
      </c>
    </row>
    <row r="902" spans="1:2" x14ac:dyDescent="0.25">
      <c r="A902" s="17">
        <v>891102776</v>
      </c>
      <c r="B902" s="18" t="s">
        <v>2090</v>
      </c>
    </row>
    <row r="903" spans="1:2" x14ac:dyDescent="0.25">
      <c r="A903" s="17">
        <v>891190047</v>
      </c>
      <c r="B903" s="18" t="s">
        <v>2091</v>
      </c>
    </row>
    <row r="904" spans="1:2" x14ac:dyDescent="0.25">
      <c r="A904" s="17">
        <v>891190197</v>
      </c>
      <c r="B904" s="18" t="s">
        <v>2092</v>
      </c>
    </row>
    <row r="905" spans="1:2" x14ac:dyDescent="0.25">
      <c r="A905" s="17">
        <v>891190202</v>
      </c>
      <c r="B905" s="18" t="s">
        <v>2093</v>
      </c>
    </row>
    <row r="906" spans="1:2" x14ac:dyDescent="0.25">
      <c r="A906" s="17">
        <v>891190223</v>
      </c>
      <c r="B906" s="18" t="s">
        <v>2094</v>
      </c>
    </row>
    <row r="907" spans="1:2" x14ac:dyDescent="0.25">
      <c r="A907" s="17">
        <v>891190237</v>
      </c>
      <c r="B907" s="18" t="s">
        <v>2095</v>
      </c>
    </row>
    <row r="908" spans="1:2" x14ac:dyDescent="0.25">
      <c r="A908" s="17">
        <v>891190396</v>
      </c>
      <c r="B908" s="18" t="s">
        <v>2096</v>
      </c>
    </row>
    <row r="909" spans="1:2" x14ac:dyDescent="0.25">
      <c r="A909" s="17">
        <v>891190419</v>
      </c>
      <c r="B909" s="18" t="s">
        <v>2097</v>
      </c>
    </row>
    <row r="910" spans="1:2" x14ac:dyDescent="0.25">
      <c r="A910" s="17">
        <v>891190531</v>
      </c>
      <c r="B910" s="18" t="s">
        <v>2098</v>
      </c>
    </row>
    <row r="911" spans="1:2" x14ac:dyDescent="0.25">
      <c r="A911" s="17">
        <v>891190538</v>
      </c>
      <c r="B911" s="18" t="s">
        <v>2099</v>
      </c>
    </row>
    <row r="912" spans="1:2" x14ac:dyDescent="0.25">
      <c r="A912" s="17">
        <v>891200242</v>
      </c>
      <c r="B912" s="18" t="s">
        <v>2100</v>
      </c>
    </row>
    <row r="913" spans="1:2" x14ac:dyDescent="0.25">
      <c r="A913" s="17">
        <v>891200303</v>
      </c>
      <c r="B913" s="18" t="s">
        <v>2101</v>
      </c>
    </row>
    <row r="914" spans="1:2" x14ac:dyDescent="0.25">
      <c r="A914" s="17">
        <v>891301762</v>
      </c>
      <c r="B914" s="18" t="s">
        <v>2102</v>
      </c>
    </row>
    <row r="915" spans="1:2" x14ac:dyDescent="0.25">
      <c r="A915" s="17">
        <v>891301893</v>
      </c>
      <c r="B915" s="18" t="s">
        <v>2103</v>
      </c>
    </row>
    <row r="916" spans="1:2" x14ac:dyDescent="0.25">
      <c r="A916" s="17">
        <v>891302041</v>
      </c>
      <c r="B916" s="18" t="s">
        <v>2104</v>
      </c>
    </row>
    <row r="917" spans="1:2" x14ac:dyDescent="0.25">
      <c r="A917" s="17">
        <v>891303969</v>
      </c>
      <c r="B917" s="18" t="s">
        <v>2105</v>
      </c>
    </row>
    <row r="918" spans="1:2" x14ac:dyDescent="0.25">
      <c r="A918" s="17">
        <v>891380035</v>
      </c>
      <c r="B918" s="18" t="s">
        <v>2106</v>
      </c>
    </row>
    <row r="919" spans="1:2" x14ac:dyDescent="0.25">
      <c r="A919" s="17">
        <v>891408986</v>
      </c>
      <c r="B919" s="18" t="s">
        <v>2107</v>
      </c>
    </row>
    <row r="920" spans="1:2" x14ac:dyDescent="0.25">
      <c r="A920" s="17">
        <v>891409033</v>
      </c>
      <c r="B920" s="18" t="s">
        <v>2108</v>
      </c>
    </row>
    <row r="921" spans="1:2" x14ac:dyDescent="0.25">
      <c r="A921" s="17">
        <v>891409083</v>
      </c>
      <c r="B921" s="18" t="s">
        <v>2109</v>
      </c>
    </row>
    <row r="922" spans="1:2" x14ac:dyDescent="0.25">
      <c r="A922" s="17">
        <v>891409536</v>
      </c>
      <c r="B922" s="18" t="s">
        <v>2110</v>
      </c>
    </row>
    <row r="923" spans="1:2" x14ac:dyDescent="0.25">
      <c r="A923" s="17">
        <v>891410219</v>
      </c>
      <c r="B923" s="18" t="s">
        <v>2111</v>
      </c>
    </row>
    <row r="924" spans="1:2" x14ac:dyDescent="0.25">
      <c r="A924" s="17">
        <v>891410252</v>
      </c>
      <c r="B924" s="18" t="s">
        <v>2112</v>
      </c>
    </row>
    <row r="925" spans="1:2" x14ac:dyDescent="0.25">
      <c r="A925" s="17">
        <v>891410343</v>
      </c>
      <c r="B925" s="18" t="s">
        <v>2113</v>
      </c>
    </row>
    <row r="926" spans="1:2" x14ac:dyDescent="0.25">
      <c r="A926" s="17">
        <v>891410597</v>
      </c>
      <c r="B926" s="18" t="s">
        <v>2114</v>
      </c>
    </row>
    <row r="927" spans="1:2" x14ac:dyDescent="0.25">
      <c r="A927" s="17">
        <v>891410676</v>
      </c>
      <c r="B927" s="18" t="s">
        <v>2115</v>
      </c>
    </row>
    <row r="928" spans="1:2" x14ac:dyDescent="0.25">
      <c r="A928" s="17">
        <v>891501296</v>
      </c>
      <c r="B928" s="18" t="s">
        <v>2116</v>
      </c>
    </row>
    <row r="929" spans="1:2" x14ac:dyDescent="0.25">
      <c r="A929" s="17">
        <v>891501348</v>
      </c>
      <c r="B929" s="18" t="s">
        <v>2117</v>
      </c>
    </row>
    <row r="930" spans="1:2" x14ac:dyDescent="0.25">
      <c r="A930" s="17">
        <v>891501469</v>
      </c>
      <c r="B930" s="18" t="s">
        <v>2118</v>
      </c>
    </row>
    <row r="931" spans="1:2" x14ac:dyDescent="0.25">
      <c r="A931" s="17">
        <v>891501579</v>
      </c>
      <c r="B931" s="18" t="s">
        <v>2119</v>
      </c>
    </row>
    <row r="932" spans="1:2" x14ac:dyDescent="0.25">
      <c r="A932" s="17">
        <v>891501681</v>
      </c>
      <c r="B932" s="18" t="s">
        <v>2120</v>
      </c>
    </row>
    <row r="933" spans="1:2" x14ac:dyDescent="0.25">
      <c r="A933" s="17">
        <v>891501773</v>
      </c>
      <c r="B933" s="18" t="s">
        <v>2121</v>
      </c>
    </row>
    <row r="934" spans="1:2" x14ac:dyDescent="0.25">
      <c r="A934" s="17">
        <v>891501967</v>
      </c>
      <c r="B934" s="18" t="s">
        <v>2122</v>
      </c>
    </row>
    <row r="935" spans="1:2" x14ac:dyDescent="0.25">
      <c r="A935" s="17">
        <v>891502338</v>
      </c>
      <c r="B935" s="18" t="s">
        <v>2123</v>
      </c>
    </row>
    <row r="936" spans="1:2" x14ac:dyDescent="0.25">
      <c r="A936" s="17">
        <v>891502477</v>
      </c>
      <c r="B936" s="18" t="s">
        <v>2124</v>
      </c>
    </row>
    <row r="937" spans="1:2" x14ac:dyDescent="0.25">
      <c r="A937" s="17">
        <v>891680186</v>
      </c>
      <c r="B937" s="18" t="s">
        <v>2125</v>
      </c>
    </row>
    <row r="938" spans="1:2" x14ac:dyDescent="0.25">
      <c r="A938" s="17">
        <v>891680247</v>
      </c>
      <c r="B938" s="18" t="s">
        <v>2126</v>
      </c>
    </row>
    <row r="939" spans="1:2" x14ac:dyDescent="0.25">
      <c r="A939" s="17">
        <v>891800738</v>
      </c>
      <c r="B939" s="18" t="s">
        <v>2127</v>
      </c>
    </row>
    <row r="940" spans="1:2" x14ac:dyDescent="0.25">
      <c r="A940" s="17">
        <v>891801160</v>
      </c>
      <c r="B940" s="18" t="s">
        <v>2128</v>
      </c>
    </row>
    <row r="941" spans="1:2" x14ac:dyDescent="0.25">
      <c r="A941" s="17">
        <v>891801181</v>
      </c>
      <c r="B941" s="18" t="s">
        <v>2129</v>
      </c>
    </row>
    <row r="942" spans="1:2" x14ac:dyDescent="0.25">
      <c r="A942" s="17">
        <v>891801322</v>
      </c>
      <c r="B942" s="18" t="s">
        <v>2130</v>
      </c>
    </row>
    <row r="943" spans="1:2" x14ac:dyDescent="0.25">
      <c r="A943" s="17">
        <v>891801349</v>
      </c>
      <c r="B943" s="18" t="s">
        <v>2131</v>
      </c>
    </row>
    <row r="944" spans="1:2" x14ac:dyDescent="0.25">
      <c r="A944" s="17">
        <v>891801657</v>
      </c>
      <c r="B944" s="18" t="s">
        <v>2132</v>
      </c>
    </row>
    <row r="945" spans="1:2" x14ac:dyDescent="0.25">
      <c r="A945" s="17">
        <v>891901282</v>
      </c>
      <c r="B945" s="18" t="s">
        <v>2133</v>
      </c>
    </row>
    <row r="946" spans="1:2" x14ac:dyDescent="0.25">
      <c r="A946" s="17">
        <v>891901646</v>
      </c>
      <c r="B946" s="18" t="s">
        <v>2134</v>
      </c>
    </row>
    <row r="947" spans="1:2" x14ac:dyDescent="0.25">
      <c r="A947" s="17">
        <v>891901676</v>
      </c>
      <c r="B947" s="18" t="s">
        <v>2135</v>
      </c>
    </row>
    <row r="948" spans="1:2" x14ac:dyDescent="0.25">
      <c r="A948" s="17">
        <v>891901768</v>
      </c>
      <c r="B948" s="18" t="s">
        <v>2136</v>
      </c>
    </row>
    <row r="949" spans="1:2" x14ac:dyDescent="0.25">
      <c r="A949" s="17">
        <v>891901827</v>
      </c>
      <c r="B949" s="18" t="s">
        <v>2137</v>
      </c>
    </row>
    <row r="950" spans="1:2" x14ac:dyDescent="0.25">
      <c r="A950" s="17">
        <v>891902169</v>
      </c>
      <c r="B950" s="18" t="s">
        <v>2138</v>
      </c>
    </row>
    <row r="951" spans="1:2" x14ac:dyDescent="0.25">
      <c r="A951" s="17">
        <v>891902321</v>
      </c>
      <c r="B951" s="18" t="s">
        <v>2139</v>
      </c>
    </row>
    <row r="952" spans="1:2" x14ac:dyDescent="0.25">
      <c r="A952" s="17">
        <v>891903095</v>
      </c>
      <c r="B952" s="18" t="s">
        <v>2140</v>
      </c>
    </row>
    <row r="953" spans="1:2" x14ac:dyDescent="0.25">
      <c r="A953" s="17">
        <v>892099229</v>
      </c>
      <c r="B953" s="18" t="s">
        <v>2141</v>
      </c>
    </row>
    <row r="954" spans="1:2" x14ac:dyDescent="0.25">
      <c r="A954" s="17">
        <v>892099374</v>
      </c>
      <c r="B954" s="18" t="s">
        <v>2142</v>
      </c>
    </row>
    <row r="955" spans="1:2" x14ac:dyDescent="0.25">
      <c r="A955" s="17">
        <v>892115282</v>
      </c>
      <c r="B955" s="18" t="s">
        <v>2143</v>
      </c>
    </row>
    <row r="956" spans="1:2" x14ac:dyDescent="0.25">
      <c r="A956" s="17">
        <v>892301084</v>
      </c>
      <c r="B956" s="18" t="s">
        <v>2144</v>
      </c>
    </row>
    <row r="957" spans="1:2" x14ac:dyDescent="0.25">
      <c r="A957" s="17">
        <v>892301096</v>
      </c>
      <c r="B957" s="18" t="s">
        <v>2145</v>
      </c>
    </row>
    <row r="958" spans="1:2" x14ac:dyDescent="0.25">
      <c r="A958" s="17">
        <v>892301269</v>
      </c>
      <c r="B958" s="18" t="s">
        <v>2146</v>
      </c>
    </row>
    <row r="959" spans="1:2" x14ac:dyDescent="0.25">
      <c r="A959" s="17">
        <v>892301275</v>
      </c>
      <c r="B959" s="18" t="s">
        <v>2147</v>
      </c>
    </row>
    <row r="960" spans="1:2" x14ac:dyDescent="0.25">
      <c r="A960" s="17">
        <v>892301280</v>
      </c>
      <c r="B960" s="18" t="s">
        <v>2148</v>
      </c>
    </row>
    <row r="961" spans="1:2" x14ac:dyDescent="0.25">
      <c r="A961" s="17">
        <v>892301359</v>
      </c>
      <c r="B961" s="18" t="s">
        <v>2149</v>
      </c>
    </row>
    <row r="962" spans="1:2" x14ac:dyDescent="0.25">
      <c r="A962" s="17">
        <v>892301365</v>
      </c>
      <c r="B962" s="18" t="s">
        <v>2150</v>
      </c>
    </row>
    <row r="963" spans="1:2" x14ac:dyDescent="0.25">
      <c r="A963" s="17">
        <v>892301377</v>
      </c>
      <c r="B963" s="18" t="s">
        <v>2151</v>
      </c>
    </row>
    <row r="964" spans="1:2" x14ac:dyDescent="0.25">
      <c r="A964" s="17">
        <v>892301648</v>
      </c>
      <c r="B964" s="18" t="s">
        <v>2152</v>
      </c>
    </row>
    <row r="965" spans="1:2" x14ac:dyDescent="0.25">
      <c r="A965" s="17">
        <v>892301653</v>
      </c>
      <c r="B965" s="18" t="s">
        <v>2153</v>
      </c>
    </row>
    <row r="966" spans="1:2" x14ac:dyDescent="0.25">
      <c r="A966" s="17">
        <v>892301846</v>
      </c>
      <c r="B966" s="18" t="s">
        <v>2154</v>
      </c>
    </row>
    <row r="967" spans="1:2" x14ac:dyDescent="0.25">
      <c r="A967" s="17">
        <v>900001177</v>
      </c>
      <c r="B967" s="18" t="s">
        <v>2155</v>
      </c>
    </row>
    <row r="968" spans="1:2" x14ac:dyDescent="0.25">
      <c r="A968" s="17">
        <v>900001991</v>
      </c>
      <c r="B968" s="18" t="s">
        <v>2156</v>
      </c>
    </row>
    <row r="969" spans="1:2" x14ac:dyDescent="0.25">
      <c r="A969" s="17">
        <v>900003553</v>
      </c>
      <c r="B969" s="18" t="s">
        <v>2157</v>
      </c>
    </row>
    <row r="970" spans="1:2" x14ac:dyDescent="0.25">
      <c r="A970" s="17">
        <v>900003969</v>
      </c>
      <c r="B970" s="18" t="s">
        <v>2158</v>
      </c>
    </row>
    <row r="971" spans="1:2" x14ac:dyDescent="0.25">
      <c r="A971" s="17">
        <v>900004857</v>
      </c>
      <c r="B971" s="18" t="s">
        <v>2159</v>
      </c>
    </row>
    <row r="972" spans="1:2" x14ac:dyDescent="0.25">
      <c r="A972" s="17">
        <v>900005392</v>
      </c>
      <c r="B972" s="18" t="s">
        <v>2160</v>
      </c>
    </row>
    <row r="973" spans="1:2" x14ac:dyDescent="0.25">
      <c r="A973" s="17">
        <v>900005515</v>
      </c>
      <c r="B973" s="18" t="s">
        <v>2161</v>
      </c>
    </row>
    <row r="974" spans="1:2" x14ac:dyDescent="0.25">
      <c r="A974" s="17">
        <v>900005961</v>
      </c>
      <c r="B974" s="18" t="s">
        <v>2162</v>
      </c>
    </row>
    <row r="975" spans="1:2" x14ac:dyDescent="0.25">
      <c r="A975" s="17">
        <v>900009985</v>
      </c>
      <c r="B975" s="18" t="s">
        <v>2163</v>
      </c>
    </row>
    <row r="976" spans="1:2" x14ac:dyDescent="0.25">
      <c r="A976" s="17">
        <v>900011782</v>
      </c>
      <c r="B976" s="18" t="s">
        <v>2164</v>
      </c>
    </row>
    <row r="977" spans="1:2" x14ac:dyDescent="0.25">
      <c r="A977" s="17">
        <v>900012676</v>
      </c>
      <c r="B977" s="18" t="s">
        <v>2165</v>
      </c>
    </row>
    <row r="978" spans="1:2" x14ac:dyDescent="0.25">
      <c r="A978" s="17">
        <v>900014331</v>
      </c>
      <c r="B978" s="18" t="s">
        <v>2166</v>
      </c>
    </row>
    <row r="979" spans="1:2" x14ac:dyDescent="0.25">
      <c r="A979" s="17">
        <v>900017664</v>
      </c>
      <c r="B979" s="18" t="s">
        <v>2167</v>
      </c>
    </row>
    <row r="980" spans="1:2" x14ac:dyDescent="0.25">
      <c r="A980" s="17">
        <v>900019702</v>
      </c>
      <c r="B980" s="18" t="s">
        <v>2168</v>
      </c>
    </row>
    <row r="981" spans="1:2" x14ac:dyDescent="0.25">
      <c r="A981" s="17">
        <v>900020330</v>
      </c>
      <c r="B981" s="18" t="s">
        <v>2169</v>
      </c>
    </row>
    <row r="982" spans="1:2" x14ac:dyDescent="0.25">
      <c r="A982" s="17">
        <v>900021885</v>
      </c>
      <c r="B982" s="18" t="s">
        <v>2170</v>
      </c>
    </row>
    <row r="983" spans="1:2" x14ac:dyDescent="0.25">
      <c r="A983" s="17">
        <v>900025033</v>
      </c>
      <c r="B983" s="18" t="s">
        <v>2171</v>
      </c>
    </row>
    <row r="984" spans="1:2" x14ac:dyDescent="0.25">
      <c r="A984" s="17">
        <v>900030052</v>
      </c>
      <c r="B984" s="18" t="s">
        <v>2172</v>
      </c>
    </row>
    <row r="985" spans="1:2" x14ac:dyDescent="0.25">
      <c r="A985" s="17">
        <v>900030227</v>
      </c>
      <c r="B985" s="18" t="s">
        <v>2173</v>
      </c>
    </row>
    <row r="986" spans="1:2" x14ac:dyDescent="0.25">
      <c r="A986" s="17">
        <v>900031580</v>
      </c>
      <c r="B986" s="18" t="s">
        <v>2174</v>
      </c>
    </row>
    <row r="987" spans="1:2" x14ac:dyDescent="0.25">
      <c r="A987" s="17">
        <v>900038013</v>
      </c>
      <c r="B987" s="18" t="s">
        <v>2175</v>
      </c>
    </row>
    <row r="988" spans="1:2" x14ac:dyDescent="0.25">
      <c r="A988" s="17">
        <v>900039320</v>
      </c>
      <c r="B988" s="18" t="s">
        <v>2176</v>
      </c>
    </row>
    <row r="989" spans="1:2" x14ac:dyDescent="0.25">
      <c r="A989" s="17">
        <v>900039579</v>
      </c>
      <c r="B989" s="18" t="s">
        <v>2177</v>
      </c>
    </row>
    <row r="990" spans="1:2" x14ac:dyDescent="0.25">
      <c r="A990" s="17">
        <v>900043314</v>
      </c>
      <c r="B990" s="18" t="s">
        <v>2178</v>
      </c>
    </row>
    <row r="991" spans="1:2" x14ac:dyDescent="0.25">
      <c r="A991" s="17">
        <v>900044471</v>
      </c>
      <c r="B991" s="18" t="s">
        <v>2179</v>
      </c>
    </row>
    <row r="992" spans="1:2" x14ac:dyDescent="0.25">
      <c r="A992" s="17">
        <v>900045402</v>
      </c>
      <c r="B992" s="18" t="s">
        <v>2180</v>
      </c>
    </row>
    <row r="993" spans="1:2" x14ac:dyDescent="0.25">
      <c r="A993" s="17">
        <v>900046419</v>
      </c>
      <c r="B993" s="18" t="s">
        <v>2181</v>
      </c>
    </row>
    <row r="994" spans="1:2" x14ac:dyDescent="0.25">
      <c r="A994" s="17">
        <v>900047974</v>
      </c>
      <c r="B994" s="18" t="s">
        <v>2182</v>
      </c>
    </row>
    <row r="995" spans="1:2" x14ac:dyDescent="0.25">
      <c r="A995" s="17">
        <v>900051017</v>
      </c>
      <c r="B995" s="18" t="s">
        <v>2183</v>
      </c>
    </row>
    <row r="996" spans="1:2" x14ac:dyDescent="0.25">
      <c r="A996" s="17">
        <v>900053483</v>
      </c>
      <c r="B996" s="18" t="s">
        <v>2184</v>
      </c>
    </row>
    <row r="997" spans="1:2" x14ac:dyDescent="0.25">
      <c r="A997" s="17">
        <v>900053829</v>
      </c>
      <c r="B997" s="18" t="s">
        <v>2185</v>
      </c>
    </row>
    <row r="998" spans="1:2" x14ac:dyDescent="0.25">
      <c r="A998" s="17">
        <v>900058270</v>
      </c>
      <c r="B998" s="18" t="s">
        <v>2186</v>
      </c>
    </row>
    <row r="999" spans="1:2" x14ac:dyDescent="0.25">
      <c r="A999" s="17">
        <v>900058800</v>
      </c>
      <c r="B999" s="18" t="s">
        <v>2187</v>
      </c>
    </row>
    <row r="1000" spans="1:2" x14ac:dyDescent="0.25">
      <c r="A1000" s="17">
        <v>900060282</v>
      </c>
      <c r="B1000" s="18" t="s">
        <v>2188</v>
      </c>
    </row>
    <row r="1001" spans="1:2" x14ac:dyDescent="0.25">
      <c r="A1001" s="17">
        <v>900064149</v>
      </c>
      <c r="B1001" s="18" t="s">
        <v>2189</v>
      </c>
    </row>
    <row r="1002" spans="1:2" x14ac:dyDescent="0.25">
      <c r="A1002" s="17">
        <v>900064353</v>
      </c>
      <c r="B1002" s="18" t="s">
        <v>2190</v>
      </c>
    </row>
    <row r="1003" spans="1:2" x14ac:dyDescent="0.25">
      <c r="A1003" s="17">
        <v>900065681</v>
      </c>
      <c r="B1003" s="18" t="s">
        <v>2191</v>
      </c>
    </row>
    <row r="1004" spans="1:2" x14ac:dyDescent="0.25">
      <c r="A1004" s="17">
        <v>900065944</v>
      </c>
      <c r="B1004" s="18" t="s">
        <v>2192</v>
      </c>
    </row>
    <row r="1005" spans="1:2" x14ac:dyDescent="0.25">
      <c r="A1005" s="17">
        <v>900067446</v>
      </c>
      <c r="B1005" s="18" t="s">
        <v>2193</v>
      </c>
    </row>
    <row r="1006" spans="1:2" x14ac:dyDescent="0.25">
      <c r="A1006" s="17">
        <v>900070338</v>
      </c>
      <c r="B1006" s="18" t="s">
        <v>2194</v>
      </c>
    </row>
    <row r="1007" spans="1:2" x14ac:dyDescent="0.25">
      <c r="A1007" s="17">
        <v>900071005</v>
      </c>
      <c r="B1007" s="18" t="s">
        <v>2195</v>
      </c>
    </row>
    <row r="1008" spans="1:2" x14ac:dyDescent="0.25">
      <c r="A1008" s="17">
        <v>900072094</v>
      </c>
      <c r="B1008" s="18" t="s">
        <v>2196</v>
      </c>
    </row>
    <row r="1009" spans="1:2" x14ac:dyDescent="0.25">
      <c r="A1009" s="17">
        <v>900074630</v>
      </c>
      <c r="B1009" s="18" t="s">
        <v>2197</v>
      </c>
    </row>
    <row r="1010" spans="1:2" x14ac:dyDescent="0.25">
      <c r="A1010" s="17">
        <v>900077259</v>
      </c>
      <c r="B1010" s="18" t="s">
        <v>2198</v>
      </c>
    </row>
    <row r="1011" spans="1:2" x14ac:dyDescent="0.25">
      <c r="A1011" s="17">
        <v>900077807</v>
      </c>
      <c r="B1011" s="18" t="s">
        <v>2199</v>
      </c>
    </row>
    <row r="1012" spans="1:2" x14ac:dyDescent="0.25">
      <c r="A1012" s="17">
        <v>900079216</v>
      </c>
      <c r="B1012" s="18" t="s">
        <v>2200</v>
      </c>
    </row>
    <row r="1013" spans="1:2" x14ac:dyDescent="0.25">
      <c r="A1013" s="17">
        <v>900084881</v>
      </c>
      <c r="B1013" s="18" t="s">
        <v>2201</v>
      </c>
    </row>
    <row r="1014" spans="1:2" x14ac:dyDescent="0.25">
      <c r="A1014" s="17">
        <v>900086234</v>
      </c>
      <c r="B1014" s="18" t="s">
        <v>2202</v>
      </c>
    </row>
    <row r="1015" spans="1:2" x14ac:dyDescent="0.25">
      <c r="A1015" s="17">
        <v>900086428</v>
      </c>
      <c r="B1015" s="18" t="s">
        <v>2203</v>
      </c>
    </row>
    <row r="1016" spans="1:2" x14ac:dyDescent="0.25">
      <c r="A1016" s="17">
        <v>900088061</v>
      </c>
      <c r="B1016" s="18" t="s">
        <v>2204</v>
      </c>
    </row>
    <row r="1017" spans="1:2" x14ac:dyDescent="0.25">
      <c r="A1017" s="17">
        <v>900088285</v>
      </c>
      <c r="B1017" s="18" t="s">
        <v>2205</v>
      </c>
    </row>
    <row r="1018" spans="1:2" x14ac:dyDescent="0.25">
      <c r="A1018" s="17">
        <v>900089837</v>
      </c>
      <c r="B1018" s="18" t="s">
        <v>2206</v>
      </c>
    </row>
    <row r="1019" spans="1:2" x14ac:dyDescent="0.25">
      <c r="A1019" s="17">
        <v>900090966</v>
      </c>
      <c r="B1019" s="18" t="s">
        <v>2207</v>
      </c>
    </row>
    <row r="1020" spans="1:2" x14ac:dyDescent="0.25">
      <c r="A1020" s="17">
        <v>900090967</v>
      </c>
      <c r="B1020" s="18" t="s">
        <v>2208</v>
      </c>
    </row>
    <row r="1021" spans="1:2" x14ac:dyDescent="0.25">
      <c r="A1021" s="17">
        <v>900091351</v>
      </c>
      <c r="B1021" s="18" t="s">
        <v>2209</v>
      </c>
    </row>
    <row r="1022" spans="1:2" x14ac:dyDescent="0.25">
      <c r="A1022" s="17">
        <v>900093454</v>
      </c>
      <c r="B1022" s="18" t="s">
        <v>2210</v>
      </c>
    </row>
    <row r="1023" spans="1:2" x14ac:dyDescent="0.25">
      <c r="A1023" s="17">
        <v>900093819</v>
      </c>
      <c r="B1023" s="18" t="s">
        <v>2211</v>
      </c>
    </row>
    <row r="1024" spans="1:2" x14ac:dyDescent="0.25">
      <c r="A1024" s="17">
        <v>900093940</v>
      </c>
      <c r="B1024" s="18" t="s">
        <v>2212</v>
      </c>
    </row>
    <row r="1025" spans="1:2" x14ac:dyDescent="0.25">
      <c r="A1025" s="17">
        <v>900094547</v>
      </c>
      <c r="B1025" s="18" t="s">
        <v>2213</v>
      </c>
    </row>
    <row r="1026" spans="1:2" x14ac:dyDescent="0.25">
      <c r="A1026" s="17">
        <v>900099589</v>
      </c>
      <c r="B1026" s="18" t="s">
        <v>2214</v>
      </c>
    </row>
    <row r="1027" spans="1:2" x14ac:dyDescent="0.25">
      <c r="A1027" s="17">
        <v>900100850</v>
      </c>
      <c r="B1027" s="18" t="s">
        <v>2215</v>
      </c>
    </row>
    <row r="1028" spans="1:2" x14ac:dyDescent="0.25">
      <c r="A1028" s="17">
        <v>900103852</v>
      </c>
      <c r="B1028" s="18" t="s">
        <v>2216</v>
      </c>
    </row>
    <row r="1029" spans="1:2" x14ac:dyDescent="0.25">
      <c r="A1029" s="17">
        <v>900106213</v>
      </c>
      <c r="B1029" s="18" t="s">
        <v>2217</v>
      </c>
    </row>
    <row r="1030" spans="1:2" x14ac:dyDescent="0.25">
      <c r="A1030" s="17">
        <v>900106545</v>
      </c>
      <c r="B1030" s="18" t="s">
        <v>2218</v>
      </c>
    </row>
    <row r="1031" spans="1:2" x14ac:dyDescent="0.25">
      <c r="A1031" s="17">
        <v>900110771</v>
      </c>
      <c r="B1031" s="18" t="s">
        <v>2219</v>
      </c>
    </row>
    <row r="1032" spans="1:2" x14ac:dyDescent="0.25">
      <c r="A1032" s="17">
        <v>900112919</v>
      </c>
      <c r="B1032" s="18" t="s">
        <v>2220</v>
      </c>
    </row>
    <row r="1033" spans="1:2" x14ac:dyDescent="0.25">
      <c r="A1033" s="17">
        <v>900113724</v>
      </c>
      <c r="B1033" s="18" t="s">
        <v>2221</v>
      </c>
    </row>
    <row r="1034" spans="1:2" x14ac:dyDescent="0.25">
      <c r="A1034" s="17">
        <v>900114253</v>
      </c>
      <c r="B1034" s="18" t="s">
        <v>2222</v>
      </c>
    </row>
    <row r="1035" spans="1:2" x14ac:dyDescent="0.25">
      <c r="A1035" s="17">
        <v>900114628</v>
      </c>
      <c r="B1035" s="18" t="s">
        <v>2223</v>
      </c>
    </row>
    <row r="1036" spans="1:2" x14ac:dyDescent="0.25">
      <c r="A1036" s="17">
        <v>900118806</v>
      </c>
      <c r="B1036" s="18" t="s">
        <v>2224</v>
      </c>
    </row>
    <row r="1037" spans="1:2" x14ac:dyDescent="0.25">
      <c r="A1037" s="17">
        <v>900119880</v>
      </c>
      <c r="B1037" s="18" t="s">
        <v>2225</v>
      </c>
    </row>
    <row r="1038" spans="1:2" x14ac:dyDescent="0.25">
      <c r="A1038" s="17">
        <v>900120913</v>
      </c>
      <c r="B1038" s="18" t="s">
        <v>2226</v>
      </c>
    </row>
    <row r="1039" spans="1:2" x14ac:dyDescent="0.25">
      <c r="A1039" s="17">
        <v>900121500</v>
      </c>
      <c r="B1039" s="18" t="s">
        <v>2227</v>
      </c>
    </row>
    <row r="1040" spans="1:2" x14ac:dyDescent="0.25">
      <c r="A1040" s="17">
        <v>900122819</v>
      </c>
      <c r="B1040" s="18" t="s">
        <v>2228</v>
      </c>
    </row>
    <row r="1041" spans="1:2" x14ac:dyDescent="0.25">
      <c r="A1041" s="17">
        <v>900123224</v>
      </c>
      <c r="B1041" s="18" t="s">
        <v>2229</v>
      </c>
    </row>
    <row r="1042" spans="1:2" x14ac:dyDescent="0.25">
      <c r="A1042" s="17">
        <v>900123576</v>
      </c>
      <c r="B1042" s="18" t="s">
        <v>2230</v>
      </c>
    </row>
    <row r="1043" spans="1:2" x14ac:dyDescent="0.25">
      <c r="A1043" s="17">
        <v>900124612</v>
      </c>
      <c r="B1043" s="18" t="s">
        <v>2231</v>
      </c>
    </row>
    <row r="1044" spans="1:2" x14ac:dyDescent="0.25">
      <c r="A1044" s="17">
        <v>900124698</v>
      </c>
      <c r="B1044" s="18" t="s">
        <v>2232</v>
      </c>
    </row>
    <row r="1045" spans="1:2" x14ac:dyDescent="0.25">
      <c r="A1045" s="17">
        <v>900125247</v>
      </c>
      <c r="B1045" s="18" t="s">
        <v>2233</v>
      </c>
    </row>
    <row r="1046" spans="1:2" x14ac:dyDescent="0.25">
      <c r="A1046" s="17">
        <v>900126347</v>
      </c>
      <c r="B1046" s="18" t="s">
        <v>2234</v>
      </c>
    </row>
    <row r="1047" spans="1:2" x14ac:dyDescent="0.25">
      <c r="A1047" s="17">
        <v>900131995</v>
      </c>
      <c r="B1047" s="18" t="s">
        <v>2235</v>
      </c>
    </row>
    <row r="1048" spans="1:2" x14ac:dyDescent="0.25">
      <c r="A1048" s="17">
        <v>900133071</v>
      </c>
      <c r="B1048" s="18" t="s">
        <v>2236</v>
      </c>
    </row>
    <row r="1049" spans="1:2" x14ac:dyDescent="0.25">
      <c r="A1049" s="17">
        <v>900135278</v>
      </c>
      <c r="B1049" s="18" t="s">
        <v>2237</v>
      </c>
    </row>
    <row r="1050" spans="1:2" x14ac:dyDescent="0.25">
      <c r="A1050" s="17">
        <v>900135855</v>
      </c>
      <c r="B1050" s="18" t="s">
        <v>2238</v>
      </c>
    </row>
    <row r="1051" spans="1:2" x14ac:dyDescent="0.25">
      <c r="A1051" s="17">
        <v>900136152</v>
      </c>
      <c r="B1051" s="18" t="s">
        <v>2239</v>
      </c>
    </row>
    <row r="1052" spans="1:2" x14ac:dyDescent="0.25">
      <c r="A1052" s="17">
        <v>900136903</v>
      </c>
      <c r="B1052" s="18" t="s">
        <v>2240</v>
      </c>
    </row>
    <row r="1053" spans="1:2" x14ac:dyDescent="0.25">
      <c r="A1053" s="17">
        <v>900137517</v>
      </c>
      <c r="B1053" s="18" t="s">
        <v>2241</v>
      </c>
    </row>
    <row r="1054" spans="1:2" x14ac:dyDescent="0.25">
      <c r="A1054" s="17">
        <v>900139836</v>
      </c>
      <c r="B1054" s="18" t="s">
        <v>2242</v>
      </c>
    </row>
    <row r="1055" spans="1:2" x14ac:dyDescent="0.25">
      <c r="A1055" s="17">
        <v>900140632</v>
      </c>
      <c r="B1055" s="18" t="s">
        <v>2243</v>
      </c>
    </row>
    <row r="1056" spans="1:2" x14ac:dyDescent="0.25">
      <c r="A1056" s="17">
        <v>900146016</v>
      </c>
      <c r="B1056" s="18" t="s">
        <v>2244</v>
      </c>
    </row>
    <row r="1057" spans="1:2" x14ac:dyDescent="0.25">
      <c r="A1057" s="17">
        <v>900146151</v>
      </c>
      <c r="B1057" s="18" t="s">
        <v>2245</v>
      </c>
    </row>
    <row r="1058" spans="1:2" x14ac:dyDescent="0.25">
      <c r="A1058" s="17">
        <v>900149827</v>
      </c>
      <c r="B1058" s="18" t="s">
        <v>2246</v>
      </c>
    </row>
    <row r="1059" spans="1:2" x14ac:dyDescent="0.25">
      <c r="A1059" s="17">
        <v>900151573</v>
      </c>
      <c r="B1059" s="18" t="s">
        <v>2247</v>
      </c>
    </row>
    <row r="1060" spans="1:2" x14ac:dyDescent="0.25">
      <c r="A1060" s="17">
        <v>900151981</v>
      </c>
      <c r="B1060" s="18" t="s">
        <v>2248</v>
      </c>
    </row>
    <row r="1061" spans="1:2" x14ac:dyDescent="0.25">
      <c r="A1061" s="17">
        <v>900153698</v>
      </c>
      <c r="B1061" s="18" t="s">
        <v>2249</v>
      </c>
    </row>
    <row r="1062" spans="1:2" x14ac:dyDescent="0.25">
      <c r="A1062" s="17">
        <v>900154765</v>
      </c>
      <c r="B1062" s="18" t="s">
        <v>2250</v>
      </c>
    </row>
    <row r="1063" spans="1:2" x14ac:dyDescent="0.25">
      <c r="A1063" s="17">
        <v>900155293</v>
      </c>
      <c r="B1063" s="18" t="s">
        <v>2251</v>
      </c>
    </row>
    <row r="1064" spans="1:2" x14ac:dyDescent="0.25">
      <c r="A1064" s="17">
        <v>900174216</v>
      </c>
      <c r="B1064" s="18" t="s">
        <v>2252</v>
      </c>
    </row>
    <row r="1065" spans="1:2" x14ac:dyDescent="0.25">
      <c r="A1065" s="17">
        <v>900174776</v>
      </c>
      <c r="B1065" s="18" t="s">
        <v>2253</v>
      </c>
    </row>
    <row r="1066" spans="1:2" x14ac:dyDescent="0.25">
      <c r="A1066" s="17">
        <v>900175580</v>
      </c>
      <c r="B1066" s="18" t="s">
        <v>2254</v>
      </c>
    </row>
    <row r="1067" spans="1:2" x14ac:dyDescent="0.25">
      <c r="A1067" s="17">
        <v>900176049</v>
      </c>
      <c r="B1067" s="18" t="s">
        <v>2255</v>
      </c>
    </row>
    <row r="1068" spans="1:2" x14ac:dyDescent="0.25">
      <c r="A1068" s="17">
        <v>900180035</v>
      </c>
      <c r="B1068" s="18" t="s">
        <v>2256</v>
      </c>
    </row>
    <row r="1069" spans="1:2" x14ac:dyDescent="0.25">
      <c r="A1069" s="17">
        <v>900182031</v>
      </c>
      <c r="B1069" s="18" t="s">
        <v>2257</v>
      </c>
    </row>
    <row r="1070" spans="1:2" x14ac:dyDescent="0.25">
      <c r="A1070" s="17">
        <v>900184172</v>
      </c>
      <c r="B1070" s="18" t="s">
        <v>2258</v>
      </c>
    </row>
    <row r="1071" spans="1:2" x14ac:dyDescent="0.25">
      <c r="A1071" s="17">
        <v>900184477</v>
      </c>
      <c r="B1071" s="18" t="s">
        <v>2259</v>
      </c>
    </row>
    <row r="1072" spans="1:2" x14ac:dyDescent="0.25">
      <c r="A1072" s="17">
        <v>900186195</v>
      </c>
      <c r="B1072" s="18" t="s">
        <v>2260</v>
      </c>
    </row>
    <row r="1073" spans="1:2" x14ac:dyDescent="0.25">
      <c r="A1073" s="17">
        <v>900187163</v>
      </c>
      <c r="B1073" s="18" t="s">
        <v>2261</v>
      </c>
    </row>
    <row r="1074" spans="1:2" x14ac:dyDescent="0.25">
      <c r="A1074" s="17">
        <v>900187940</v>
      </c>
      <c r="B1074" s="18" t="s">
        <v>2262</v>
      </c>
    </row>
    <row r="1075" spans="1:2" x14ac:dyDescent="0.25">
      <c r="A1075" s="17">
        <v>900189051</v>
      </c>
      <c r="B1075" s="18" t="s">
        <v>2263</v>
      </c>
    </row>
    <row r="1076" spans="1:2" x14ac:dyDescent="0.25">
      <c r="A1076" s="17">
        <v>900191607</v>
      </c>
      <c r="B1076" s="18" t="s">
        <v>2264</v>
      </c>
    </row>
    <row r="1077" spans="1:2" x14ac:dyDescent="0.25">
      <c r="A1077" s="17">
        <v>900191617</v>
      </c>
      <c r="B1077" s="18" t="s">
        <v>2265</v>
      </c>
    </row>
    <row r="1078" spans="1:2" x14ac:dyDescent="0.25">
      <c r="A1078" s="17">
        <v>900191762</v>
      </c>
      <c r="B1078" s="18" t="s">
        <v>2266</v>
      </c>
    </row>
    <row r="1079" spans="1:2" x14ac:dyDescent="0.25">
      <c r="A1079" s="17">
        <v>900192801</v>
      </c>
      <c r="B1079" s="18" t="s">
        <v>2267</v>
      </c>
    </row>
    <row r="1080" spans="1:2" x14ac:dyDescent="0.25">
      <c r="A1080" s="17">
        <v>900193793</v>
      </c>
      <c r="B1080" s="18" t="s">
        <v>2268</v>
      </c>
    </row>
    <row r="1081" spans="1:2" x14ac:dyDescent="0.25">
      <c r="A1081" s="17">
        <v>900194485</v>
      </c>
      <c r="B1081" s="18" t="s">
        <v>2269</v>
      </c>
    </row>
    <row r="1082" spans="1:2" x14ac:dyDescent="0.25">
      <c r="A1082" s="17">
        <v>900195414</v>
      </c>
      <c r="B1082" s="18" t="s">
        <v>2270</v>
      </c>
    </row>
    <row r="1083" spans="1:2" x14ac:dyDescent="0.25">
      <c r="A1083" s="17">
        <v>900197851</v>
      </c>
      <c r="B1083" s="18" t="s">
        <v>2271</v>
      </c>
    </row>
    <row r="1084" spans="1:2" x14ac:dyDescent="0.25">
      <c r="A1084" s="17">
        <v>900199454</v>
      </c>
      <c r="B1084" s="18" t="s">
        <v>2272</v>
      </c>
    </row>
    <row r="1085" spans="1:2" x14ac:dyDescent="0.25">
      <c r="A1085" s="17">
        <v>900200181</v>
      </c>
      <c r="B1085" s="18" t="s">
        <v>2273</v>
      </c>
    </row>
    <row r="1086" spans="1:2" x14ac:dyDescent="0.25">
      <c r="A1086" s="17">
        <v>900202684</v>
      </c>
      <c r="B1086" s="18" t="s">
        <v>2274</v>
      </c>
    </row>
    <row r="1087" spans="1:2" x14ac:dyDescent="0.25">
      <c r="A1087" s="17">
        <v>900203742</v>
      </c>
      <c r="B1087" s="18" t="s">
        <v>2275</v>
      </c>
    </row>
    <row r="1088" spans="1:2" x14ac:dyDescent="0.25">
      <c r="A1088" s="17">
        <v>900204791</v>
      </c>
      <c r="B1088" s="18" t="s">
        <v>2276</v>
      </c>
    </row>
    <row r="1089" spans="1:2" x14ac:dyDescent="0.25">
      <c r="A1089" s="17">
        <v>900206005</v>
      </c>
      <c r="B1089" s="18" t="s">
        <v>2277</v>
      </c>
    </row>
    <row r="1090" spans="1:2" x14ac:dyDescent="0.25">
      <c r="A1090" s="17">
        <v>900208443</v>
      </c>
      <c r="B1090" s="18" t="s">
        <v>2278</v>
      </c>
    </row>
    <row r="1091" spans="1:2" x14ac:dyDescent="0.25">
      <c r="A1091" s="17">
        <v>900208749</v>
      </c>
      <c r="B1091" s="18" t="s">
        <v>2279</v>
      </c>
    </row>
    <row r="1092" spans="1:2" x14ac:dyDescent="0.25">
      <c r="A1092" s="17">
        <v>900210617</v>
      </c>
      <c r="B1092" s="18" t="s">
        <v>2280</v>
      </c>
    </row>
    <row r="1093" spans="1:2" x14ac:dyDescent="0.25">
      <c r="A1093" s="17">
        <v>900216057</v>
      </c>
      <c r="B1093" s="18" t="s">
        <v>2281</v>
      </c>
    </row>
    <row r="1094" spans="1:2" x14ac:dyDescent="0.25">
      <c r="A1094" s="17">
        <v>900217392</v>
      </c>
      <c r="B1094" s="18" t="s">
        <v>2282</v>
      </c>
    </row>
    <row r="1095" spans="1:2" x14ac:dyDescent="0.25">
      <c r="A1095" s="17">
        <v>900218804</v>
      </c>
      <c r="B1095" s="18" t="s">
        <v>2283</v>
      </c>
    </row>
    <row r="1096" spans="1:2" x14ac:dyDescent="0.25">
      <c r="A1096" s="17">
        <v>900219225</v>
      </c>
      <c r="B1096" s="18" t="s">
        <v>2284</v>
      </c>
    </row>
    <row r="1097" spans="1:2" x14ac:dyDescent="0.25">
      <c r="A1097" s="17">
        <v>900221578</v>
      </c>
      <c r="B1097" s="18" t="s">
        <v>2285</v>
      </c>
    </row>
    <row r="1098" spans="1:2" x14ac:dyDescent="0.25">
      <c r="A1098" s="17">
        <v>900222878</v>
      </c>
      <c r="B1098" s="18" t="s">
        <v>2286</v>
      </c>
    </row>
    <row r="1099" spans="1:2" x14ac:dyDescent="0.25">
      <c r="A1099" s="17">
        <v>900223661</v>
      </c>
      <c r="B1099" s="18" t="s">
        <v>2287</v>
      </c>
    </row>
    <row r="1100" spans="1:2" x14ac:dyDescent="0.25">
      <c r="A1100" s="17">
        <v>900225567</v>
      </c>
      <c r="B1100" s="18" t="s">
        <v>2288</v>
      </c>
    </row>
    <row r="1101" spans="1:2" x14ac:dyDescent="0.25">
      <c r="A1101" s="17">
        <v>900230636</v>
      </c>
      <c r="B1101" s="18" t="s">
        <v>2289</v>
      </c>
    </row>
    <row r="1102" spans="1:2" x14ac:dyDescent="0.25">
      <c r="A1102" s="17">
        <v>900230819</v>
      </c>
      <c r="B1102" s="18" t="s">
        <v>2290</v>
      </c>
    </row>
    <row r="1103" spans="1:2" x14ac:dyDescent="0.25">
      <c r="A1103" s="17">
        <v>900231743</v>
      </c>
      <c r="B1103" s="18" t="s">
        <v>2291</v>
      </c>
    </row>
    <row r="1104" spans="1:2" x14ac:dyDescent="0.25">
      <c r="A1104" s="17">
        <v>900232128</v>
      </c>
      <c r="B1104" s="18" t="s">
        <v>2292</v>
      </c>
    </row>
    <row r="1105" spans="1:2" x14ac:dyDescent="0.25">
      <c r="A1105" s="17">
        <v>900233090</v>
      </c>
      <c r="B1105" s="18" t="s">
        <v>2293</v>
      </c>
    </row>
    <row r="1106" spans="1:2" x14ac:dyDescent="0.25">
      <c r="A1106" s="17">
        <v>900233914</v>
      </c>
      <c r="B1106" s="18" t="s">
        <v>2294</v>
      </c>
    </row>
    <row r="1107" spans="1:2" x14ac:dyDescent="0.25">
      <c r="A1107" s="17">
        <v>900234324</v>
      </c>
      <c r="B1107" s="18" t="s">
        <v>2295</v>
      </c>
    </row>
    <row r="1108" spans="1:2" x14ac:dyDescent="0.25">
      <c r="A1108" s="17">
        <v>900237305</v>
      </c>
      <c r="B1108" s="18" t="s">
        <v>2296</v>
      </c>
    </row>
    <row r="1109" spans="1:2" x14ac:dyDescent="0.25">
      <c r="A1109" s="17">
        <v>900237534</v>
      </c>
      <c r="B1109" s="18" t="s">
        <v>2297</v>
      </c>
    </row>
    <row r="1110" spans="1:2" x14ac:dyDescent="0.25">
      <c r="A1110" s="17">
        <v>900237637</v>
      </c>
      <c r="B1110" s="18" t="s">
        <v>2298</v>
      </c>
    </row>
    <row r="1111" spans="1:2" x14ac:dyDescent="0.25">
      <c r="A1111" s="17">
        <v>900239254</v>
      </c>
      <c r="B1111" s="18" t="s">
        <v>2299</v>
      </c>
    </row>
    <row r="1112" spans="1:2" x14ac:dyDescent="0.25">
      <c r="A1112" s="17">
        <v>900240336</v>
      </c>
      <c r="B1112" s="18" t="s">
        <v>2300</v>
      </c>
    </row>
    <row r="1113" spans="1:2" x14ac:dyDescent="0.25">
      <c r="A1113" s="17">
        <v>900242855</v>
      </c>
      <c r="B1113" s="18" t="s">
        <v>2301</v>
      </c>
    </row>
    <row r="1114" spans="1:2" x14ac:dyDescent="0.25">
      <c r="A1114" s="17">
        <v>900244374</v>
      </c>
      <c r="B1114" s="18" t="s">
        <v>2302</v>
      </c>
    </row>
    <row r="1115" spans="1:2" x14ac:dyDescent="0.25">
      <c r="A1115" s="17">
        <v>900244596</v>
      </c>
      <c r="B1115" s="18" t="s">
        <v>2303</v>
      </c>
    </row>
    <row r="1116" spans="1:2" x14ac:dyDescent="0.25">
      <c r="A1116" s="17">
        <v>900245024</v>
      </c>
      <c r="B1116" s="18" t="s">
        <v>2304</v>
      </c>
    </row>
    <row r="1117" spans="1:2" x14ac:dyDescent="0.25">
      <c r="A1117" s="17">
        <v>900246255</v>
      </c>
      <c r="B1117" s="18" t="s">
        <v>2305</v>
      </c>
    </row>
    <row r="1118" spans="1:2" x14ac:dyDescent="0.25">
      <c r="A1118" s="17">
        <v>900249058</v>
      </c>
      <c r="B1118" s="18" t="s">
        <v>2306</v>
      </c>
    </row>
    <row r="1119" spans="1:2" x14ac:dyDescent="0.25">
      <c r="A1119" s="17">
        <v>900249105</v>
      </c>
      <c r="B1119" s="18" t="s">
        <v>2307</v>
      </c>
    </row>
    <row r="1120" spans="1:2" x14ac:dyDescent="0.25">
      <c r="A1120" s="17">
        <v>900252699</v>
      </c>
      <c r="B1120" s="18" t="s">
        <v>2308</v>
      </c>
    </row>
    <row r="1121" spans="1:2" x14ac:dyDescent="0.25">
      <c r="A1121" s="17">
        <v>900256562</v>
      </c>
      <c r="B1121" s="18" t="s">
        <v>2309</v>
      </c>
    </row>
    <row r="1122" spans="1:2" x14ac:dyDescent="0.25">
      <c r="A1122" s="17">
        <v>900257212</v>
      </c>
      <c r="B1122" s="18" t="s">
        <v>2310</v>
      </c>
    </row>
    <row r="1123" spans="1:2" x14ac:dyDescent="0.25">
      <c r="A1123" s="17">
        <v>900259770</v>
      </c>
      <c r="B1123" s="18" t="s">
        <v>2311</v>
      </c>
    </row>
    <row r="1124" spans="1:2" x14ac:dyDescent="0.25">
      <c r="A1124" s="17">
        <v>900259914</v>
      </c>
      <c r="B1124" s="18" t="s">
        <v>2312</v>
      </c>
    </row>
    <row r="1125" spans="1:2" x14ac:dyDescent="0.25">
      <c r="A1125" s="17">
        <v>900260535</v>
      </c>
      <c r="B1125" s="18" t="s">
        <v>2313</v>
      </c>
    </row>
    <row r="1126" spans="1:2" x14ac:dyDescent="0.25">
      <c r="A1126" s="17">
        <v>900261131</v>
      </c>
      <c r="B1126" s="18" t="s">
        <v>2314</v>
      </c>
    </row>
    <row r="1127" spans="1:2" x14ac:dyDescent="0.25">
      <c r="A1127" s="17">
        <v>900262379</v>
      </c>
      <c r="B1127" s="18" t="s">
        <v>2315</v>
      </c>
    </row>
    <row r="1128" spans="1:2" x14ac:dyDescent="0.25">
      <c r="A1128" s="17">
        <v>900264229</v>
      </c>
      <c r="B1128" s="18" t="s">
        <v>2316</v>
      </c>
    </row>
    <row r="1129" spans="1:2" x14ac:dyDescent="0.25">
      <c r="A1129" s="17">
        <v>900265071</v>
      </c>
      <c r="B1129" s="18" t="s">
        <v>2317</v>
      </c>
    </row>
    <row r="1130" spans="1:2" x14ac:dyDescent="0.25">
      <c r="A1130" s="17">
        <v>900266993</v>
      </c>
      <c r="B1130" s="18" t="s">
        <v>2318</v>
      </c>
    </row>
    <row r="1131" spans="1:2" x14ac:dyDescent="0.25">
      <c r="A1131" s="17">
        <v>900267143</v>
      </c>
      <c r="B1131" s="18" t="s">
        <v>2319</v>
      </c>
    </row>
    <row r="1132" spans="1:2" x14ac:dyDescent="0.25">
      <c r="A1132" s="17">
        <v>900267815</v>
      </c>
      <c r="B1132" s="18" t="s">
        <v>2320</v>
      </c>
    </row>
    <row r="1133" spans="1:2" x14ac:dyDescent="0.25">
      <c r="A1133" s="17">
        <v>900269601</v>
      </c>
      <c r="B1133" s="18" t="s">
        <v>2321</v>
      </c>
    </row>
    <row r="1134" spans="1:2" x14ac:dyDescent="0.25">
      <c r="A1134" s="17">
        <v>900272648</v>
      </c>
      <c r="B1134" s="18" t="s">
        <v>2322</v>
      </c>
    </row>
    <row r="1135" spans="1:2" x14ac:dyDescent="0.25">
      <c r="A1135" s="17">
        <v>900280428</v>
      </c>
      <c r="B1135" s="18" t="s">
        <v>2323</v>
      </c>
    </row>
    <row r="1136" spans="1:2" x14ac:dyDescent="0.25">
      <c r="A1136" s="17">
        <v>900284481</v>
      </c>
      <c r="B1136" s="18" t="s">
        <v>2324</v>
      </c>
    </row>
    <row r="1137" spans="1:2" x14ac:dyDescent="0.25">
      <c r="A1137" s="17">
        <v>900284514</v>
      </c>
      <c r="B1137" s="18" t="s">
        <v>2325</v>
      </c>
    </row>
    <row r="1138" spans="1:2" x14ac:dyDescent="0.25">
      <c r="A1138" s="17">
        <v>900285397</v>
      </c>
      <c r="B1138" s="18" t="s">
        <v>2326</v>
      </c>
    </row>
    <row r="1139" spans="1:2" x14ac:dyDescent="0.25">
      <c r="A1139" s="17">
        <v>900285727</v>
      </c>
      <c r="B1139" s="18" t="s">
        <v>2327</v>
      </c>
    </row>
    <row r="1140" spans="1:2" x14ac:dyDescent="0.25">
      <c r="A1140" s="17">
        <v>900293455</v>
      </c>
      <c r="B1140" s="18" t="s">
        <v>2328</v>
      </c>
    </row>
    <row r="1141" spans="1:2" x14ac:dyDescent="0.25">
      <c r="A1141" s="17">
        <v>900299281</v>
      </c>
      <c r="B1141" s="18" t="s">
        <v>2329</v>
      </c>
    </row>
    <row r="1142" spans="1:2" x14ac:dyDescent="0.25">
      <c r="A1142" s="17">
        <v>900301468</v>
      </c>
      <c r="B1142" s="18" t="s">
        <v>2330</v>
      </c>
    </row>
    <row r="1143" spans="1:2" x14ac:dyDescent="0.25">
      <c r="A1143" s="17">
        <v>900301477</v>
      </c>
      <c r="B1143" s="18" t="s">
        <v>2331</v>
      </c>
    </row>
    <row r="1144" spans="1:2" x14ac:dyDescent="0.25">
      <c r="A1144" s="17">
        <v>900302441</v>
      </c>
      <c r="B1144" s="18" t="s">
        <v>2332</v>
      </c>
    </row>
    <row r="1145" spans="1:2" x14ac:dyDescent="0.25">
      <c r="A1145" s="17">
        <v>900302447</v>
      </c>
      <c r="B1145" s="18" t="s">
        <v>2333</v>
      </c>
    </row>
    <row r="1146" spans="1:2" x14ac:dyDescent="0.25">
      <c r="A1146" s="17">
        <v>900302491</v>
      </c>
      <c r="B1146" s="18" t="s">
        <v>2334</v>
      </c>
    </row>
    <row r="1147" spans="1:2" x14ac:dyDescent="0.25">
      <c r="A1147" s="17">
        <v>900303258</v>
      </c>
      <c r="B1147" s="18" t="s">
        <v>2335</v>
      </c>
    </row>
    <row r="1148" spans="1:2" x14ac:dyDescent="0.25">
      <c r="A1148" s="17">
        <v>900304710</v>
      </c>
      <c r="B1148" s="18" t="s">
        <v>2336</v>
      </c>
    </row>
    <row r="1149" spans="1:2" x14ac:dyDescent="0.25">
      <c r="A1149" s="17">
        <v>900305046</v>
      </c>
      <c r="B1149" s="18" t="s">
        <v>2337</v>
      </c>
    </row>
    <row r="1150" spans="1:2" x14ac:dyDescent="0.25">
      <c r="A1150" s="17">
        <v>900305127</v>
      </c>
      <c r="B1150" s="18" t="s">
        <v>2338</v>
      </c>
    </row>
    <row r="1151" spans="1:2" x14ac:dyDescent="0.25">
      <c r="A1151" s="17">
        <v>900305941</v>
      </c>
      <c r="B1151" s="18" t="s">
        <v>2339</v>
      </c>
    </row>
    <row r="1152" spans="1:2" x14ac:dyDescent="0.25">
      <c r="A1152" s="17">
        <v>900306474</v>
      </c>
      <c r="B1152" s="18" t="s">
        <v>2340</v>
      </c>
    </row>
    <row r="1153" spans="1:2" x14ac:dyDescent="0.25">
      <c r="A1153" s="17">
        <v>900307989</v>
      </c>
      <c r="B1153" s="18" t="s">
        <v>2341</v>
      </c>
    </row>
    <row r="1154" spans="1:2" x14ac:dyDescent="0.25">
      <c r="A1154" s="17">
        <v>900310029</v>
      </c>
      <c r="B1154" s="18" t="s">
        <v>2342</v>
      </c>
    </row>
    <row r="1155" spans="1:2" x14ac:dyDescent="0.25">
      <c r="A1155" s="17">
        <v>900318096</v>
      </c>
      <c r="B1155" s="18" t="s">
        <v>2343</v>
      </c>
    </row>
    <row r="1156" spans="1:2" x14ac:dyDescent="0.25">
      <c r="A1156" s="17">
        <v>900321037</v>
      </c>
      <c r="B1156" s="18" t="s">
        <v>2344</v>
      </c>
    </row>
    <row r="1157" spans="1:2" x14ac:dyDescent="0.25">
      <c r="A1157" s="17">
        <v>900321475</v>
      </c>
      <c r="B1157" s="18" t="s">
        <v>2345</v>
      </c>
    </row>
    <row r="1158" spans="1:2" x14ac:dyDescent="0.25">
      <c r="A1158" s="17">
        <v>900321917</v>
      </c>
      <c r="B1158" s="18" t="s">
        <v>2346</v>
      </c>
    </row>
    <row r="1159" spans="1:2" x14ac:dyDescent="0.25">
      <c r="A1159" s="17">
        <v>900322099</v>
      </c>
      <c r="B1159" s="18" t="s">
        <v>2347</v>
      </c>
    </row>
    <row r="1160" spans="1:2" x14ac:dyDescent="0.25">
      <c r="A1160" s="17">
        <v>900325081</v>
      </c>
      <c r="B1160" s="18" t="s">
        <v>2348</v>
      </c>
    </row>
    <row r="1161" spans="1:2" x14ac:dyDescent="0.25">
      <c r="A1161" s="17">
        <v>900326335</v>
      </c>
      <c r="B1161" s="18" t="s">
        <v>2349</v>
      </c>
    </row>
    <row r="1162" spans="1:2" x14ac:dyDescent="0.25">
      <c r="A1162" s="17">
        <v>900332511</v>
      </c>
      <c r="B1162" s="18" t="s">
        <v>2350</v>
      </c>
    </row>
    <row r="1163" spans="1:2" x14ac:dyDescent="0.25">
      <c r="A1163" s="17">
        <v>900334295</v>
      </c>
      <c r="B1163" s="18" t="s">
        <v>2351</v>
      </c>
    </row>
    <row r="1164" spans="1:2" x14ac:dyDescent="0.25">
      <c r="A1164" s="17">
        <v>900340234</v>
      </c>
      <c r="B1164" s="18" t="s">
        <v>2352</v>
      </c>
    </row>
    <row r="1165" spans="1:2" x14ac:dyDescent="0.25">
      <c r="A1165" s="17">
        <v>900347025</v>
      </c>
      <c r="B1165" s="18" t="s">
        <v>2353</v>
      </c>
    </row>
    <row r="1166" spans="1:2" x14ac:dyDescent="0.25">
      <c r="A1166" s="17">
        <v>900353895</v>
      </c>
      <c r="B1166" s="18" t="s">
        <v>2354</v>
      </c>
    </row>
    <row r="1167" spans="1:2" x14ac:dyDescent="0.25">
      <c r="A1167" s="17">
        <v>900360782</v>
      </c>
      <c r="B1167" s="18" t="s">
        <v>2355</v>
      </c>
    </row>
    <row r="1168" spans="1:2" x14ac:dyDescent="0.25">
      <c r="A1168" s="17">
        <v>900363161</v>
      </c>
      <c r="B1168" s="18" t="s">
        <v>2356</v>
      </c>
    </row>
    <row r="1169" spans="1:2" x14ac:dyDescent="0.25">
      <c r="A1169" s="17">
        <v>900365433</v>
      </c>
      <c r="B1169" s="18" t="s">
        <v>2357</v>
      </c>
    </row>
    <row r="1170" spans="1:2" x14ac:dyDescent="0.25">
      <c r="A1170" s="17">
        <v>900365588</v>
      </c>
      <c r="B1170" s="18" t="s">
        <v>2358</v>
      </c>
    </row>
    <row r="1171" spans="1:2" x14ac:dyDescent="0.25">
      <c r="A1171" s="17">
        <v>900368816</v>
      </c>
      <c r="B1171" s="18" t="s">
        <v>2359</v>
      </c>
    </row>
    <row r="1172" spans="1:2" x14ac:dyDescent="0.25">
      <c r="A1172" s="17">
        <v>900369121</v>
      </c>
      <c r="B1172" s="18" t="s">
        <v>2360</v>
      </c>
    </row>
    <row r="1173" spans="1:2" x14ac:dyDescent="0.25">
      <c r="A1173" s="17">
        <v>900372095</v>
      </c>
      <c r="B1173" s="18" t="s">
        <v>2361</v>
      </c>
    </row>
    <row r="1174" spans="1:2" x14ac:dyDescent="0.25">
      <c r="A1174" s="17">
        <v>900374573</v>
      </c>
      <c r="B1174" s="18" t="s">
        <v>2362</v>
      </c>
    </row>
    <row r="1175" spans="1:2" x14ac:dyDescent="0.25">
      <c r="A1175" s="17">
        <v>900380395</v>
      </c>
      <c r="B1175" s="18" t="s">
        <v>2363</v>
      </c>
    </row>
    <row r="1176" spans="1:2" x14ac:dyDescent="0.25">
      <c r="A1176" s="17">
        <v>900386603</v>
      </c>
      <c r="B1176" s="18" t="s">
        <v>2364</v>
      </c>
    </row>
    <row r="1177" spans="1:2" x14ac:dyDescent="0.25">
      <c r="A1177" s="17">
        <v>900390203</v>
      </c>
      <c r="B1177" s="18" t="s">
        <v>2365</v>
      </c>
    </row>
    <row r="1178" spans="1:2" x14ac:dyDescent="0.25">
      <c r="A1178" s="17">
        <v>900391885</v>
      </c>
      <c r="B1178" s="18" t="s">
        <v>2366</v>
      </c>
    </row>
    <row r="1179" spans="1:2" x14ac:dyDescent="0.25">
      <c r="A1179" s="17">
        <v>900394860</v>
      </c>
      <c r="B1179" s="18" t="s">
        <v>2367</v>
      </c>
    </row>
    <row r="1180" spans="1:2" x14ac:dyDescent="0.25">
      <c r="A1180" s="17">
        <v>900395907</v>
      </c>
      <c r="B1180" s="18" t="s">
        <v>2368</v>
      </c>
    </row>
    <row r="1181" spans="1:2" x14ac:dyDescent="0.25">
      <c r="A1181" s="17">
        <v>900402579</v>
      </c>
      <c r="B1181" s="18" t="s">
        <v>2369</v>
      </c>
    </row>
    <row r="1182" spans="1:2" x14ac:dyDescent="0.25">
      <c r="A1182" s="17">
        <v>900404035</v>
      </c>
      <c r="B1182" s="18" t="s">
        <v>2370</v>
      </c>
    </row>
    <row r="1183" spans="1:2" x14ac:dyDescent="0.25">
      <c r="A1183" s="17">
        <v>900404141</v>
      </c>
      <c r="B1183" s="18" t="s">
        <v>2371</v>
      </c>
    </row>
    <row r="1184" spans="1:2" x14ac:dyDescent="0.25">
      <c r="A1184" s="17">
        <v>900405117</v>
      </c>
      <c r="B1184" s="18" t="s">
        <v>2372</v>
      </c>
    </row>
    <row r="1185" spans="1:2" x14ac:dyDescent="0.25">
      <c r="A1185" s="17">
        <v>900406972</v>
      </c>
      <c r="B1185" s="18" t="s">
        <v>2373</v>
      </c>
    </row>
    <row r="1186" spans="1:2" x14ac:dyDescent="0.25">
      <c r="A1186" s="17">
        <v>900407911</v>
      </c>
      <c r="B1186" s="18" t="s">
        <v>2374</v>
      </c>
    </row>
    <row r="1187" spans="1:2" x14ac:dyDescent="0.25">
      <c r="A1187" s="17">
        <v>900408031</v>
      </c>
      <c r="B1187" s="18" t="s">
        <v>2375</v>
      </c>
    </row>
    <row r="1188" spans="1:2" x14ac:dyDescent="0.25">
      <c r="A1188" s="17">
        <v>900411811</v>
      </c>
      <c r="B1188" s="18" t="s">
        <v>2376</v>
      </c>
    </row>
    <row r="1189" spans="1:2" x14ac:dyDescent="0.25">
      <c r="A1189" s="17">
        <v>900413418</v>
      </c>
      <c r="B1189" s="18" t="s">
        <v>2377</v>
      </c>
    </row>
    <row r="1190" spans="1:2" x14ac:dyDescent="0.25">
      <c r="A1190" s="17">
        <v>900414120</v>
      </c>
      <c r="B1190" s="18" t="s">
        <v>2378</v>
      </c>
    </row>
    <row r="1191" spans="1:2" x14ac:dyDescent="0.25">
      <c r="A1191" s="17">
        <v>900419957</v>
      </c>
      <c r="B1191" s="18" t="s">
        <v>2379</v>
      </c>
    </row>
    <row r="1192" spans="1:2" x14ac:dyDescent="0.25">
      <c r="A1192" s="17">
        <v>900422366</v>
      </c>
      <c r="B1192" s="18" t="s">
        <v>2380</v>
      </c>
    </row>
    <row r="1193" spans="1:2" x14ac:dyDescent="0.25">
      <c r="A1193" s="17">
        <v>900425101</v>
      </c>
      <c r="B1193" s="18" t="s">
        <v>2381</v>
      </c>
    </row>
    <row r="1194" spans="1:2" x14ac:dyDescent="0.25">
      <c r="A1194" s="17">
        <v>900427921</v>
      </c>
      <c r="B1194" s="18" t="s">
        <v>2382</v>
      </c>
    </row>
    <row r="1195" spans="1:2" x14ac:dyDescent="0.25">
      <c r="A1195" s="17">
        <v>900439034</v>
      </c>
      <c r="B1195" s="18" t="s">
        <v>2383</v>
      </c>
    </row>
    <row r="1196" spans="1:2" x14ac:dyDescent="0.25">
      <c r="A1196" s="17">
        <v>900448092</v>
      </c>
      <c r="B1196" s="18" t="s">
        <v>2384</v>
      </c>
    </row>
    <row r="1197" spans="1:2" x14ac:dyDescent="0.25">
      <c r="A1197" s="17">
        <v>900453971</v>
      </c>
      <c r="B1197" s="18" t="s">
        <v>2385</v>
      </c>
    </row>
    <row r="1198" spans="1:2" x14ac:dyDescent="0.25">
      <c r="A1198" s="17">
        <v>900457831</v>
      </c>
      <c r="B1198" s="18" t="s">
        <v>2386</v>
      </c>
    </row>
    <row r="1199" spans="1:2" x14ac:dyDescent="0.25">
      <c r="A1199" s="17">
        <v>900458959</v>
      </c>
      <c r="B1199" s="18" t="s">
        <v>2387</v>
      </c>
    </row>
    <row r="1200" spans="1:2" x14ac:dyDescent="0.25">
      <c r="A1200" s="17">
        <v>900463638</v>
      </c>
      <c r="B1200" s="18" t="s">
        <v>2388</v>
      </c>
    </row>
    <row r="1201" spans="1:2" x14ac:dyDescent="0.25">
      <c r="A1201" s="17">
        <v>900468173</v>
      </c>
      <c r="B1201" s="18" t="s">
        <v>2389</v>
      </c>
    </row>
    <row r="1202" spans="1:2" x14ac:dyDescent="0.25">
      <c r="A1202" s="17">
        <v>900469883</v>
      </c>
      <c r="B1202" s="18" t="s">
        <v>2390</v>
      </c>
    </row>
    <row r="1203" spans="1:2" x14ac:dyDescent="0.25">
      <c r="A1203" s="17">
        <v>900473124</v>
      </c>
      <c r="B1203" s="18" t="s">
        <v>2391</v>
      </c>
    </row>
    <row r="1204" spans="1:2" x14ac:dyDescent="0.25">
      <c r="A1204" s="17">
        <v>900475907</v>
      </c>
      <c r="B1204" s="18" t="s">
        <v>2392</v>
      </c>
    </row>
    <row r="1205" spans="1:2" x14ac:dyDescent="0.25">
      <c r="A1205" s="17">
        <v>900479920</v>
      </c>
      <c r="B1205" s="18" t="s">
        <v>2393</v>
      </c>
    </row>
    <row r="1206" spans="1:2" x14ac:dyDescent="0.25">
      <c r="A1206" s="17">
        <v>900480271</v>
      </c>
      <c r="B1206" s="18" t="s">
        <v>2394</v>
      </c>
    </row>
    <row r="1207" spans="1:2" x14ac:dyDescent="0.25">
      <c r="A1207" s="17">
        <v>900482496</v>
      </c>
      <c r="B1207" s="18" t="s">
        <v>2395</v>
      </c>
    </row>
    <row r="1208" spans="1:2" x14ac:dyDescent="0.25">
      <c r="A1208" s="17">
        <v>900483946</v>
      </c>
      <c r="B1208" s="18" t="s">
        <v>2396</v>
      </c>
    </row>
    <row r="1209" spans="1:2" x14ac:dyDescent="0.25">
      <c r="A1209" s="17">
        <v>900485309</v>
      </c>
      <c r="B1209" s="18" t="s">
        <v>2397</v>
      </c>
    </row>
    <row r="1210" spans="1:2" x14ac:dyDescent="0.25">
      <c r="A1210" s="17">
        <v>900486473</v>
      </c>
      <c r="B1210" s="18" t="s">
        <v>2398</v>
      </c>
    </row>
    <row r="1211" spans="1:2" x14ac:dyDescent="0.25">
      <c r="A1211" s="17">
        <v>900503160</v>
      </c>
      <c r="B1211" s="18" t="s">
        <v>2399</v>
      </c>
    </row>
    <row r="1212" spans="1:2" x14ac:dyDescent="0.25">
      <c r="A1212" s="17">
        <v>900503441</v>
      </c>
      <c r="B1212" s="18" t="s">
        <v>2400</v>
      </c>
    </row>
    <row r="1213" spans="1:2" x14ac:dyDescent="0.25">
      <c r="A1213" s="17">
        <v>900503919</v>
      </c>
      <c r="B1213" s="18" t="s">
        <v>2401</v>
      </c>
    </row>
    <row r="1214" spans="1:2" x14ac:dyDescent="0.25">
      <c r="A1214" s="17">
        <v>900503974</v>
      </c>
      <c r="B1214" s="18" t="s">
        <v>2402</v>
      </c>
    </row>
    <row r="1215" spans="1:2" x14ac:dyDescent="0.25">
      <c r="A1215" s="17">
        <v>900504806</v>
      </c>
      <c r="B1215" s="18" t="s">
        <v>2403</v>
      </c>
    </row>
    <row r="1216" spans="1:2" x14ac:dyDescent="0.25">
      <c r="A1216" s="17">
        <v>900509527</v>
      </c>
      <c r="B1216" s="18" t="s">
        <v>2404</v>
      </c>
    </row>
    <row r="1217" spans="1:2" x14ac:dyDescent="0.25">
      <c r="A1217" s="17">
        <v>900517757</v>
      </c>
      <c r="B1217" s="18" t="s">
        <v>2405</v>
      </c>
    </row>
    <row r="1218" spans="1:2" x14ac:dyDescent="0.25">
      <c r="A1218" s="17">
        <v>900527327</v>
      </c>
      <c r="B1218" s="18" t="s">
        <v>2406</v>
      </c>
    </row>
    <row r="1219" spans="1:2" x14ac:dyDescent="0.25">
      <c r="A1219" s="17">
        <v>900527749</v>
      </c>
      <c r="B1219" s="18" t="s">
        <v>2407</v>
      </c>
    </row>
    <row r="1220" spans="1:2" x14ac:dyDescent="0.25">
      <c r="A1220" s="17">
        <v>900543567</v>
      </c>
      <c r="B1220" s="18" t="s">
        <v>2408</v>
      </c>
    </row>
    <row r="1221" spans="1:2" x14ac:dyDescent="0.25">
      <c r="A1221" s="17">
        <v>900545238</v>
      </c>
      <c r="B1221" s="18" t="s">
        <v>2409</v>
      </c>
    </row>
    <row r="1222" spans="1:2" x14ac:dyDescent="0.25">
      <c r="A1222" s="17">
        <v>900546240</v>
      </c>
      <c r="B1222" s="18" t="s">
        <v>2410</v>
      </c>
    </row>
    <row r="1223" spans="1:2" x14ac:dyDescent="0.25">
      <c r="A1223" s="17">
        <v>900550757</v>
      </c>
      <c r="B1223" s="18" t="s">
        <v>2411</v>
      </c>
    </row>
    <row r="1224" spans="1:2" x14ac:dyDescent="0.25">
      <c r="A1224" s="17">
        <v>900566827</v>
      </c>
      <c r="B1224" s="18" t="s">
        <v>2412</v>
      </c>
    </row>
    <row r="1225" spans="1:2" x14ac:dyDescent="0.25">
      <c r="A1225" s="17">
        <v>900567440</v>
      </c>
      <c r="B1225" s="18" t="s">
        <v>2413</v>
      </c>
    </row>
    <row r="1226" spans="1:2" x14ac:dyDescent="0.25">
      <c r="A1226" s="17">
        <v>900567989</v>
      </c>
      <c r="B1226" s="18" t="s">
        <v>2414</v>
      </c>
    </row>
    <row r="1227" spans="1:2" x14ac:dyDescent="0.25">
      <c r="A1227" s="17">
        <v>900568567</v>
      </c>
      <c r="B1227" s="18" t="s">
        <v>2415</v>
      </c>
    </row>
    <row r="1228" spans="1:2" x14ac:dyDescent="0.25">
      <c r="A1228" s="17">
        <v>900573093</v>
      </c>
      <c r="B1228" s="18" t="s">
        <v>2416</v>
      </c>
    </row>
    <row r="1229" spans="1:2" x14ac:dyDescent="0.25">
      <c r="A1229" s="17">
        <v>900575552</v>
      </c>
      <c r="B1229" s="18" t="s">
        <v>2417</v>
      </c>
    </row>
    <row r="1230" spans="1:2" x14ac:dyDescent="0.25">
      <c r="A1230" s="17">
        <v>900576662</v>
      </c>
      <c r="B1230" s="18" t="s">
        <v>2418</v>
      </c>
    </row>
    <row r="1231" spans="1:2" x14ac:dyDescent="0.25">
      <c r="A1231" s="17">
        <v>900586248</v>
      </c>
      <c r="B1231" s="18" t="s">
        <v>2419</v>
      </c>
    </row>
    <row r="1232" spans="1:2" x14ac:dyDescent="0.25">
      <c r="A1232" s="17">
        <v>900588471</v>
      </c>
      <c r="B1232" s="18" t="s">
        <v>2420</v>
      </c>
    </row>
    <row r="1233" spans="1:2" x14ac:dyDescent="0.25">
      <c r="A1233" s="17">
        <v>900593622</v>
      </c>
      <c r="B1233" s="18" t="s">
        <v>2421</v>
      </c>
    </row>
    <row r="1234" spans="1:2" x14ac:dyDescent="0.25">
      <c r="A1234" s="17">
        <v>900597666</v>
      </c>
      <c r="B1234" s="18" t="s">
        <v>2422</v>
      </c>
    </row>
    <row r="1235" spans="1:2" x14ac:dyDescent="0.25">
      <c r="A1235" s="17">
        <v>900610827</v>
      </c>
      <c r="B1235" s="18" t="s">
        <v>2423</v>
      </c>
    </row>
    <row r="1236" spans="1:2" x14ac:dyDescent="0.25">
      <c r="A1236" s="17">
        <v>900612066</v>
      </c>
      <c r="B1236" s="18" t="s">
        <v>2424</v>
      </c>
    </row>
    <row r="1237" spans="1:2" x14ac:dyDescent="0.25">
      <c r="A1237" s="17">
        <v>900621294</v>
      </c>
      <c r="B1237" s="18" t="s">
        <v>2425</v>
      </c>
    </row>
    <row r="1238" spans="1:2" x14ac:dyDescent="0.25">
      <c r="A1238" s="17">
        <v>900621505</v>
      </c>
      <c r="B1238" s="18" t="s">
        <v>2426</v>
      </c>
    </row>
    <row r="1239" spans="1:2" x14ac:dyDescent="0.25">
      <c r="A1239" s="17">
        <v>900628842</v>
      </c>
      <c r="B1239" s="18" t="s">
        <v>2427</v>
      </c>
    </row>
    <row r="1240" spans="1:2" x14ac:dyDescent="0.25">
      <c r="A1240" s="17">
        <v>900629451</v>
      </c>
      <c r="B1240" s="18" t="s">
        <v>2428</v>
      </c>
    </row>
    <row r="1241" spans="1:2" x14ac:dyDescent="0.25">
      <c r="A1241" s="17">
        <v>900631358</v>
      </c>
      <c r="B1241" s="18" t="s">
        <v>2429</v>
      </c>
    </row>
    <row r="1242" spans="1:2" x14ac:dyDescent="0.25">
      <c r="A1242" s="17">
        <v>900631920</v>
      </c>
      <c r="B1242" s="18" t="s">
        <v>2430</v>
      </c>
    </row>
    <row r="1243" spans="1:2" x14ac:dyDescent="0.25">
      <c r="A1243" s="17">
        <v>900631966</v>
      </c>
      <c r="B1243" s="18" t="s">
        <v>2431</v>
      </c>
    </row>
    <row r="1244" spans="1:2" x14ac:dyDescent="0.25">
      <c r="A1244" s="17">
        <v>900632920</v>
      </c>
      <c r="B1244" s="18" t="s">
        <v>2432</v>
      </c>
    </row>
    <row r="1245" spans="1:2" x14ac:dyDescent="0.25">
      <c r="A1245" s="17">
        <v>900632928</v>
      </c>
      <c r="B1245" s="18" t="s">
        <v>2433</v>
      </c>
    </row>
    <row r="1246" spans="1:2" x14ac:dyDescent="0.25">
      <c r="A1246" s="17">
        <v>900633536</v>
      </c>
      <c r="B1246" s="18" t="s">
        <v>2434</v>
      </c>
    </row>
    <row r="1247" spans="1:2" x14ac:dyDescent="0.25">
      <c r="A1247" s="17">
        <v>900637250</v>
      </c>
      <c r="B1247" s="18" t="s">
        <v>2435</v>
      </c>
    </row>
    <row r="1248" spans="1:2" x14ac:dyDescent="0.25">
      <c r="A1248" s="17">
        <v>900638582</v>
      </c>
      <c r="B1248" s="18" t="s">
        <v>2436</v>
      </c>
    </row>
    <row r="1249" spans="1:2" x14ac:dyDescent="0.25">
      <c r="A1249" s="17">
        <v>900640221</v>
      </c>
      <c r="B1249" s="18" t="s">
        <v>2437</v>
      </c>
    </row>
    <row r="1250" spans="1:2" x14ac:dyDescent="0.25">
      <c r="A1250" s="17">
        <v>900642207</v>
      </c>
      <c r="B1250" s="18" t="s">
        <v>2438</v>
      </c>
    </row>
    <row r="1251" spans="1:2" x14ac:dyDescent="0.25">
      <c r="A1251" s="17">
        <v>900642214</v>
      </c>
      <c r="B1251" s="18" t="s">
        <v>2439</v>
      </c>
    </row>
    <row r="1252" spans="1:2" x14ac:dyDescent="0.25">
      <c r="A1252" s="17">
        <v>900645422</v>
      </c>
      <c r="B1252" s="18" t="s">
        <v>2440</v>
      </c>
    </row>
    <row r="1253" spans="1:2" x14ac:dyDescent="0.25">
      <c r="A1253" s="17">
        <v>900647346</v>
      </c>
      <c r="B1253" s="18" t="s">
        <v>2441</v>
      </c>
    </row>
    <row r="1254" spans="1:2" x14ac:dyDescent="0.25">
      <c r="A1254" s="17">
        <v>900647900</v>
      </c>
      <c r="B1254" s="18" t="s">
        <v>2442</v>
      </c>
    </row>
    <row r="1255" spans="1:2" x14ac:dyDescent="0.25">
      <c r="A1255" s="17">
        <v>900655545</v>
      </c>
      <c r="B1255" s="18" t="s">
        <v>2443</v>
      </c>
    </row>
    <row r="1256" spans="1:2" x14ac:dyDescent="0.25">
      <c r="A1256" s="17">
        <v>900656694</v>
      </c>
      <c r="B1256" s="18" t="s">
        <v>2444</v>
      </c>
    </row>
    <row r="1257" spans="1:2" x14ac:dyDescent="0.25">
      <c r="A1257" s="17">
        <v>900656736</v>
      </c>
      <c r="B1257" s="18" t="s">
        <v>2445</v>
      </c>
    </row>
    <row r="1258" spans="1:2" x14ac:dyDescent="0.25">
      <c r="A1258" s="17">
        <v>900658479</v>
      </c>
      <c r="B1258" s="18" t="s">
        <v>2446</v>
      </c>
    </row>
    <row r="1259" spans="1:2" x14ac:dyDescent="0.25">
      <c r="A1259" s="17">
        <v>900660064</v>
      </c>
      <c r="B1259" s="18" t="s">
        <v>2447</v>
      </c>
    </row>
    <row r="1260" spans="1:2" x14ac:dyDescent="0.25">
      <c r="A1260" s="17">
        <v>900660136</v>
      </c>
      <c r="B1260" s="18" t="s">
        <v>2448</v>
      </c>
    </row>
    <row r="1261" spans="1:2" x14ac:dyDescent="0.25">
      <c r="A1261" s="17">
        <v>900661644</v>
      </c>
      <c r="B1261" s="18" t="s">
        <v>2449</v>
      </c>
    </row>
    <row r="1262" spans="1:2" x14ac:dyDescent="0.25">
      <c r="A1262" s="17">
        <v>900666427</v>
      </c>
      <c r="B1262" s="18" t="s">
        <v>2450</v>
      </c>
    </row>
    <row r="1263" spans="1:2" x14ac:dyDescent="0.25">
      <c r="A1263" s="17">
        <v>900675025</v>
      </c>
      <c r="B1263" s="18" t="s">
        <v>2451</v>
      </c>
    </row>
    <row r="1264" spans="1:2" x14ac:dyDescent="0.25">
      <c r="A1264" s="17">
        <v>900675422</v>
      </c>
      <c r="B1264" s="18" t="s">
        <v>2452</v>
      </c>
    </row>
    <row r="1265" spans="1:2" x14ac:dyDescent="0.25">
      <c r="A1265" s="17">
        <v>900675669</v>
      </c>
      <c r="B1265" s="18" t="s">
        <v>2453</v>
      </c>
    </row>
    <row r="1266" spans="1:2" x14ac:dyDescent="0.25">
      <c r="A1266" s="17">
        <v>900689352</v>
      </c>
      <c r="B1266" s="18" t="s">
        <v>2454</v>
      </c>
    </row>
    <row r="1267" spans="1:2" x14ac:dyDescent="0.25">
      <c r="A1267" s="17">
        <v>900696442</v>
      </c>
      <c r="B1267" s="18" t="s">
        <v>2455</v>
      </c>
    </row>
    <row r="1268" spans="1:2" x14ac:dyDescent="0.25">
      <c r="A1268" s="17">
        <v>900696969</v>
      </c>
      <c r="B1268" s="18" t="s">
        <v>2456</v>
      </c>
    </row>
    <row r="1269" spans="1:2" x14ac:dyDescent="0.25">
      <c r="A1269" s="17">
        <v>900699025</v>
      </c>
      <c r="B1269" s="18" t="s">
        <v>2457</v>
      </c>
    </row>
    <row r="1270" spans="1:2" x14ac:dyDescent="0.25">
      <c r="A1270" s="17">
        <v>900699195</v>
      </c>
      <c r="B1270" s="18" t="s">
        <v>2458</v>
      </c>
    </row>
    <row r="1271" spans="1:2" x14ac:dyDescent="0.25">
      <c r="A1271" s="17">
        <v>900707173</v>
      </c>
      <c r="B1271" s="18" t="s">
        <v>2459</v>
      </c>
    </row>
    <row r="1272" spans="1:2" x14ac:dyDescent="0.25">
      <c r="A1272" s="17">
        <v>900720926</v>
      </c>
      <c r="B1272" s="18" t="s">
        <v>2460</v>
      </c>
    </row>
    <row r="1273" spans="1:2" x14ac:dyDescent="0.25">
      <c r="A1273" s="17">
        <v>900729983</v>
      </c>
      <c r="B1273" s="18" t="s">
        <v>2461</v>
      </c>
    </row>
    <row r="1274" spans="1:2" x14ac:dyDescent="0.25">
      <c r="A1274" s="17">
        <v>900737466</v>
      </c>
      <c r="B1274" s="18" t="s">
        <v>2462</v>
      </c>
    </row>
    <row r="1275" spans="1:2" x14ac:dyDescent="0.25">
      <c r="A1275" s="17">
        <v>900740992</v>
      </c>
      <c r="B1275" s="18" t="s">
        <v>2463</v>
      </c>
    </row>
    <row r="1276" spans="1:2" x14ac:dyDescent="0.25">
      <c r="A1276" s="17">
        <v>900744123</v>
      </c>
      <c r="B1276" s="18" t="s">
        <v>2464</v>
      </c>
    </row>
    <row r="1277" spans="1:2" x14ac:dyDescent="0.25">
      <c r="A1277" s="17">
        <v>900748884</v>
      </c>
      <c r="B1277" s="18" t="s">
        <v>2465</v>
      </c>
    </row>
    <row r="1278" spans="1:2" x14ac:dyDescent="0.25">
      <c r="A1278" s="17">
        <v>900758026</v>
      </c>
      <c r="B1278" s="18" t="s">
        <v>2466</v>
      </c>
    </row>
    <row r="1279" spans="1:2" x14ac:dyDescent="0.25">
      <c r="A1279" s="17">
        <v>900761468</v>
      </c>
      <c r="B1279" s="18" t="s">
        <v>2467</v>
      </c>
    </row>
    <row r="1280" spans="1:2" x14ac:dyDescent="0.25">
      <c r="A1280" s="17">
        <v>900762346</v>
      </c>
      <c r="B1280" s="18" t="s">
        <v>2468</v>
      </c>
    </row>
    <row r="1281" spans="1:2" x14ac:dyDescent="0.25">
      <c r="A1281" s="17">
        <v>900764738</v>
      </c>
      <c r="B1281" s="18" t="s">
        <v>2469</v>
      </c>
    </row>
    <row r="1282" spans="1:2" x14ac:dyDescent="0.25">
      <c r="A1282" s="17">
        <v>900771149</v>
      </c>
      <c r="B1282" s="18" t="s">
        <v>2470</v>
      </c>
    </row>
    <row r="1283" spans="1:2" x14ac:dyDescent="0.25">
      <c r="A1283" s="17">
        <v>900774178</v>
      </c>
      <c r="B1283" s="18" t="s">
        <v>2471</v>
      </c>
    </row>
    <row r="1284" spans="1:2" x14ac:dyDescent="0.25">
      <c r="A1284" s="17">
        <v>900775645</v>
      </c>
      <c r="B1284" s="18" t="s">
        <v>2472</v>
      </c>
    </row>
    <row r="1285" spans="1:2" x14ac:dyDescent="0.25">
      <c r="A1285" s="17">
        <v>900782188</v>
      </c>
      <c r="B1285" s="18" t="s">
        <v>2473</v>
      </c>
    </row>
    <row r="1286" spans="1:2" x14ac:dyDescent="0.25">
      <c r="A1286" s="17">
        <v>900782439</v>
      </c>
      <c r="B1286" s="18" t="s">
        <v>2474</v>
      </c>
    </row>
    <row r="1287" spans="1:2" x14ac:dyDescent="0.25">
      <c r="A1287" s="17">
        <v>900789090</v>
      </c>
      <c r="B1287" s="18" t="s">
        <v>2475</v>
      </c>
    </row>
    <row r="1288" spans="1:2" x14ac:dyDescent="0.25">
      <c r="A1288" s="17">
        <v>900802602</v>
      </c>
      <c r="B1288" s="18" t="s">
        <v>2476</v>
      </c>
    </row>
    <row r="1289" spans="1:2" x14ac:dyDescent="0.25">
      <c r="A1289" s="17">
        <v>900812373</v>
      </c>
      <c r="B1289" s="18" t="s">
        <v>2477</v>
      </c>
    </row>
    <row r="1290" spans="1:2" x14ac:dyDescent="0.25">
      <c r="A1290" s="17">
        <v>900837011</v>
      </c>
      <c r="B1290" s="18" t="s">
        <v>2478</v>
      </c>
    </row>
    <row r="1291" spans="1:2" x14ac:dyDescent="0.25">
      <c r="A1291" s="17">
        <v>900841246</v>
      </c>
      <c r="B1291" s="18" t="s">
        <v>2479</v>
      </c>
    </row>
    <row r="1292" spans="1:2" x14ac:dyDescent="0.25">
      <c r="A1292" s="17">
        <v>900850590</v>
      </c>
      <c r="B1292" s="18" t="s">
        <v>2480</v>
      </c>
    </row>
    <row r="1293" spans="1:2" x14ac:dyDescent="0.25">
      <c r="A1293" s="17">
        <v>900855789</v>
      </c>
      <c r="B1293" s="18" t="s">
        <v>2481</v>
      </c>
    </row>
    <row r="1294" spans="1:2" x14ac:dyDescent="0.25">
      <c r="A1294" s="17">
        <v>900869649</v>
      </c>
      <c r="B1294" s="18" t="s">
        <v>2482</v>
      </c>
    </row>
    <row r="1295" spans="1:2" x14ac:dyDescent="0.25">
      <c r="A1295" s="17">
        <v>900880738</v>
      </c>
      <c r="B1295" s="18" t="s">
        <v>2483</v>
      </c>
    </row>
    <row r="1296" spans="1:2" x14ac:dyDescent="0.25">
      <c r="A1296" s="17">
        <v>900884482</v>
      </c>
      <c r="B1296" s="18" t="s">
        <v>2484</v>
      </c>
    </row>
    <row r="1297" spans="1:2" x14ac:dyDescent="0.25">
      <c r="A1297" s="17">
        <v>900886573</v>
      </c>
      <c r="B1297" s="18" t="s">
        <v>2485</v>
      </c>
    </row>
    <row r="1298" spans="1:2" x14ac:dyDescent="0.25">
      <c r="A1298" s="17">
        <v>900886981</v>
      </c>
      <c r="B1298" s="18" t="s">
        <v>2486</v>
      </c>
    </row>
    <row r="1299" spans="1:2" x14ac:dyDescent="0.25">
      <c r="A1299" s="17">
        <v>900896160</v>
      </c>
      <c r="B1299" s="18" t="s">
        <v>2487</v>
      </c>
    </row>
    <row r="1300" spans="1:2" x14ac:dyDescent="0.25">
      <c r="A1300" s="17">
        <v>900897161</v>
      </c>
      <c r="B1300" s="18" t="s">
        <v>2488</v>
      </c>
    </row>
    <row r="1301" spans="1:2" x14ac:dyDescent="0.25">
      <c r="A1301" s="17">
        <v>900899047</v>
      </c>
      <c r="B1301" s="18" t="s">
        <v>2489</v>
      </c>
    </row>
    <row r="1302" spans="1:2" x14ac:dyDescent="0.25">
      <c r="A1302" s="17">
        <v>900903297</v>
      </c>
      <c r="B1302" s="18" t="s">
        <v>2490</v>
      </c>
    </row>
    <row r="1303" spans="1:2" x14ac:dyDescent="0.25">
      <c r="A1303" s="17">
        <v>900910993</v>
      </c>
      <c r="B1303" s="18" t="s">
        <v>2491</v>
      </c>
    </row>
    <row r="1304" spans="1:2" x14ac:dyDescent="0.25">
      <c r="A1304" s="17">
        <v>900916233</v>
      </c>
      <c r="B1304" s="18" t="s">
        <v>2492</v>
      </c>
    </row>
    <row r="1305" spans="1:2" x14ac:dyDescent="0.25">
      <c r="A1305" s="17">
        <v>900916566</v>
      </c>
      <c r="B1305" s="18" t="s">
        <v>2493</v>
      </c>
    </row>
    <row r="1306" spans="1:2" x14ac:dyDescent="0.25">
      <c r="A1306" s="17">
        <v>900922079</v>
      </c>
      <c r="B1306" s="18" t="s">
        <v>2494</v>
      </c>
    </row>
    <row r="1307" spans="1:2" x14ac:dyDescent="0.25">
      <c r="A1307" s="17">
        <v>900926094</v>
      </c>
      <c r="B1307" s="18" t="s">
        <v>2495</v>
      </c>
    </row>
    <row r="1308" spans="1:2" x14ac:dyDescent="0.25">
      <c r="A1308" s="17">
        <v>900927971</v>
      </c>
      <c r="B1308" s="18" t="s">
        <v>2496</v>
      </c>
    </row>
    <row r="1309" spans="1:2" x14ac:dyDescent="0.25">
      <c r="A1309" s="17">
        <v>900937553</v>
      </c>
      <c r="B1309" s="18" t="s">
        <v>2497</v>
      </c>
    </row>
    <row r="1310" spans="1:2" x14ac:dyDescent="0.25">
      <c r="A1310" s="17">
        <v>900937890</v>
      </c>
      <c r="B1310" s="18" t="s">
        <v>2498</v>
      </c>
    </row>
    <row r="1311" spans="1:2" x14ac:dyDescent="0.25">
      <c r="A1311" s="17">
        <v>900942256</v>
      </c>
      <c r="B1311" s="18" t="s">
        <v>2499</v>
      </c>
    </row>
    <row r="1312" spans="1:2" x14ac:dyDescent="0.25">
      <c r="A1312" s="17">
        <v>900943875</v>
      </c>
      <c r="B1312" s="18" t="s">
        <v>2500</v>
      </c>
    </row>
    <row r="1313" spans="1:2" x14ac:dyDescent="0.25">
      <c r="A1313" s="17">
        <v>900949110</v>
      </c>
      <c r="B1313" s="18" t="s">
        <v>2501</v>
      </c>
    </row>
    <row r="1314" spans="1:2" x14ac:dyDescent="0.25">
      <c r="A1314" s="17">
        <v>900954833</v>
      </c>
      <c r="B1314" s="18" t="s">
        <v>2502</v>
      </c>
    </row>
    <row r="1315" spans="1:2" x14ac:dyDescent="0.25">
      <c r="A1315" s="17">
        <v>900962337</v>
      </c>
      <c r="B1315" s="18" t="s">
        <v>2503</v>
      </c>
    </row>
    <row r="1316" spans="1:2" x14ac:dyDescent="0.25">
      <c r="A1316" s="17">
        <v>900968008</v>
      </c>
      <c r="B1316" s="18" t="s">
        <v>2504</v>
      </c>
    </row>
    <row r="1317" spans="1:2" x14ac:dyDescent="0.25">
      <c r="A1317" s="17">
        <v>900968332</v>
      </c>
      <c r="B1317" s="18" t="s">
        <v>2505</v>
      </c>
    </row>
    <row r="1318" spans="1:2" x14ac:dyDescent="0.25">
      <c r="A1318" s="17">
        <v>900980753</v>
      </c>
      <c r="B1318" s="18" t="s">
        <v>2506</v>
      </c>
    </row>
    <row r="1319" spans="1:2" x14ac:dyDescent="0.25">
      <c r="A1319" s="17">
        <v>901000150</v>
      </c>
      <c r="B1319" s="18" t="s">
        <v>2507</v>
      </c>
    </row>
    <row r="1320" spans="1:2" x14ac:dyDescent="0.25">
      <c r="A1320" s="17">
        <v>901011280</v>
      </c>
      <c r="B1320" s="18" t="s">
        <v>2508</v>
      </c>
    </row>
    <row r="1321" spans="1:2" x14ac:dyDescent="0.25">
      <c r="A1321" s="17">
        <v>901012656</v>
      </c>
      <c r="B1321" s="18" t="s">
        <v>2509</v>
      </c>
    </row>
    <row r="1322" spans="1:2" x14ac:dyDescent="0.25">
      <c r="A1322" s="17">
        <v>901017199</v>
      </c>
      <c r="B1322" s="18" t="s">
        <v>2510</v>
      </c>
    </row>
    <row r="1323" spans="1:2" x14ac:dyDescent="0.25">
      <c r="A1323" s="17">
        <v>901018058</v>
      </c>
      <c r="B1323" s="18" t="s">
        <v>2511</v>
      </c>
    </row>
    <row r="1324" spans="1:2" x14ac:dyDescent="0.25">
      <c r="A1324" s="17">
        <v>901029783</v>
      </c>
      <c r="B1324" s="18" t="s">
        <v>2512</v>
      </c>
    </row>
    <row r="1325" spans="1:2" x14ac:dyDescent="0.25">
      <c r="A1325" s="17">
        <v>901035102</v>
      </c>
      <c r="B1325" s="18" t="s">
        <v>2513</v>
      </c>
    </row>
    <row r="1326" spans="1:2" x14ac:dyDescent="0.25">
      <c r="A1326" s="17">
        <v>901063321</v>
      </c>
      <c r="B1326" s="18" t="s">
        <v>2514</v>
      </c>
    </row>
    <row r="1327" spans="1:2" x14ac:dyDescent="0.25">
      <c r="A1327" s="17">
        <v>901086083</v>
      </c>
      <c r="B1327" s="18" t="s">
        <v>2515</v>
      </c>
    </row>
    <row r="1328" spans="1:2" x14ac:dyDescent="0.25">
      <c r="A1328" s="17">
        <v>901089607</v>
      </c>
      <c r="B1328" s="18" t="s">
        <v>2516</v>
      </c>
    </row>
    <row r="1329" spans="1:2" x14ac:dyDescent="0.25">
      <c r="A1329" s="17">
        <v>901092473</v>
      </c>
      <c r="B1329" s="18" t="s">
        <v>2517</v>
      </c>
    </row>
    <row r="1330" spans="1:2" x14ac:dyDescent="0.25">
      <c r="A1330" s="17">
        <v>901130020</v>
      </c>
      <c r="B1330" s="18" t="s">
        <v>2518</v>
      </c>
    </row>
    <row r="1331" spans="1:2" x14ac:dyDescent="0.25">
      <c r="A1331" s="17">
        <v>901138915</v>
      </c>
      <c r="B1331" s="18" t="s">
        <v>2519</v>
      </c>
    </row>
    <row r="1332" spans="1:2" x14ac:dyDescent="0.25">
      <c r="A1332" s="17">
        <v>901170621</v>
      </c>
      <c r="B1332" s="18" t="s">
        <v>2520</v>
      </c>
    </row>
    <row r="1333" spans="1:2" x14ac:dyDescent="0.25">
      <c r="A1333" s="17">
        <v>901187011</v>
      </c>
      <c r="B1333" s="18" t="s">
        <v>2521</v>
      </c>
    </row>
    <row r="1334" spans="1:2" x14ac:dyDescent="0.25">
      <c r="A1334" s="17">
        <v>901196276</v>
      </c>
      <c r="B1334" s="18" t="s">
        <v>2522</v>
      </c>
    </row>
    <row r="1335" spans="1:2" x14ac:dyDescent="0.25">
      <c r="A1335" s="17">
        <v>901197145</v>
      </c>
      <c r="B1335" s="18" t="s">
        <v>2523</v>
      </c>
    </row>
    <row r="1336" spans="1:2" x14ac:dyDescent="0.25">
      <c r="A1336" s="17">
        <v>901206147</v>
      </c>
      <c r="B1336" s="18" t="s">
        <v>2524</v>
      </c>
    </row>
    <row r="1337" spans="1:2" x14ac:dyDescent="0.25">
      <c r="A1337" s="17">
        <v>901211742</v>
      </c>
      <c r="B1337" s="18" t="s">
        <v>2525</v>
      </c>
    </row>
    <row r="1338" spans="1:2" x14ac:dyDescent="0.25">
      <c r="A1338" s="17">
        <v>901223062</v>
      </c>
      <c r="B1338" s="18" t="s">
        <v>2526</v>
      </c>
    </row>
    <row r="1339" spans="1:2" x14ac:dyDescent="0.25">
      <c r="A1339" s="17">
        <v>901287646</v>
      </c>
      <c r="B1339" s="18" t="s">
        <v>2527</v>
      </c>
    </row>
    <row r="1340" spans="1:2" x14ac:dyDescent="0.25">
      <c r="A1340" s="17">
        <v>901290731</v>
      </c>
      <c r="B1340" s="18" t="s">
        <v>2528</v>
      </c>
    </row>
    <row r="1341" spans="1:2" x14ac:dyDescent="0.25">
      <c r="A1341" s="17">
        <v>901295701</v>
      </c>
      <c r="B1341" s="18" t="s">
        <v>2529</v>
      </c>
    </row>
    <row r="1342" spans="1:2" x14ac:dyDescent="0.25">
      <c r="A1342" s="17">
        <v>901298444</v>
      </c>
      <c r="B1342" s="18" t="s">
        <v>2530</v>
      </c>
    </row>
    <row r="1343" spans="1:2" x14ac:dyDescent="0.25">
      <c r="A1343" s="17">
        <v>901303049</v>
      </c>
      <c r="B1343" s="18" t="s">
        <v>2531</v>
      </c>
    </row>
    <row r="1344" spans="1:2" x14ac:dyDescent="0.25">
      <c r="A1344" s="17">
        <v>901307625</v>
      </c>
      <c r="B1344" s="18" t="s">
        <v>2532</v>
      </c>
    </row>
    <row r="1345" spans="1:2" x14ac:dyDescent="0.25">
      <c r="A1345" s="17">
        <v>901307764</v>
      </c>
      <c r="B1345" s="18" t="s">
        <v>2533</v>
      </c>
    </row>
    <row r="1346" spans="1:2" x14ac:dyDescent="0.25">
      <c r="A1346" s="17">
        <v>901312959</v>
      </c>
      <c r="B1346" s="18" t="s">
        <v>2534</v>
      </c>
    </row>
    <row r="1347" spans="1:2" x14ac:dyDescent="0.25">
      <c r="A1347" s="17">
        <v>901313164</v>
      </c>
      <c r="B1347" s="18" t="s">
        <v>2535</v>
      </c>
    </row>
    <row r="1348" spans="1:2" x14ac:dyDescent="0.25">
      <c r="A1348" s="17">
        <v>901319127</v>
      </c>
      <c r="B1348" s="18" t="s">
        <v>2536</v>
      </c>
    </row>
    <row r="1349" spans="1:2" x14ac:dyDescent="0.25">
      <c r="A1349" s="17">
        <v>901322513</v>
      </c>
      <c r="B1349" s="18" t="s">
        <v>2537</v>
      </c>
    </row>
    <row r="1350" spans="1:2" x14ac:dyDescent="0.25">
      <c r="A1350" s="17">
        <v>901322817</v>
      </c>
      <c r="B1350" s="18" t="s">
        <v>2538</v>
      </c>
    </row>
    <row r="1351" spans="1:2" x14ac:dyDescent="0.25">
      <c r="A1351" s="17">
        <v>901330756</v>
      </c>
      <c r="B1351" s="18" t="s">
        <v>2539</v>
      </c>
    </row>
    <row r="1352" spans="1:2" x14ac:dyDescent="0.25">
      <c r="A1352" s="17">
        <v>901331956</v>
      </c>
      <c r="B1352" s="18" t="s">
        <v>2540</v>
      </c>
    </row>
    <row r="1353" spans="1:2" x14ac:dyDescent="0.25">
      <c r="A1353" s="17">
        <v>901332365</v>
      </c>
      <c r="B1353" s="18" t="s">
        <v>2541</v>
      </c>
    </row>
    <row r="1354" spans="1:2" x14ac:dyDescent="0.25">
      <c r="A1354" s="17">
        <v>901332844</v>
      </c>
      <c r="B1354" s="18" t="s">
        <v>2542</v>
      </c>
    </row>
    <row r="1355" spans="1:2" x14ac:dyDescent="0.25">
      <c r="A1355" s="17">
        <v>901333323</v>
      </c>
      <c r="B1355" s="18" t="s">
        <v>2543</v>
      </c>
    </row>
    <row r="1356" spans="1:2" x14ac:dyDescent="0.25">
      <c r="A1356" s="17">
        <v>901333459</v>
      </c>
      <c r="B1356" s="18" t="s">
        <v>2544</v>
      </c>
    </row>
    <row r="1357" spans="1:2" x14ac:dyDescent="0.25">
      <c r="A1357" s="17">
        <v>901333803</v>
      </c>
      <c r="B1357" s="18" t="s">
        <v>2545</v>
      </c>
    </row>
    <row r="1358" spans="1:2" x14ac:dyDescent="0.25">
      <c r="A1358" s="17">
        <v>901334330</v>
      </c>
      <c r="B1358" s="18" t="s">
        <v>2546</v>
      </c>
    </row>
    <row r="1359" spans="1:2" x14ac:dyDescent="0.25">
      <c r="A1359" s="17">
        <v>901334506</v>
      </c>
      <c r="B1359" s="18" t="s">
        <v>2547</v>
      </c>
    </row>
    <row r="1360" spans="1:2" x14ac:dyDescent="0.25">
      <c r="A1360" s="17">
        <v>901337779</v>
      </c>
      <c r="B1360" s="18" t="s">
        <v>2548</v>
      </c>
    </row>
    <row r="1361" spans="1:2" x14ac:dyDescent="0.25">
      <c r="A1361" s="17">
        <v>901337967</v>
      </c>
      <c r="B1361" s="18" t="s">
        <v>2549</v>
      </c>
    </row>
    <row r="1362" spans="1:2" x14ac:dyDescent="0.25">
      <c r="A1362" s="17">
        <v>901340441</v>
      </c>
      <c r="B1362" s="18" t="s">
        <v>2550</v>
      </c>
    </row>
    <row r="1363" spans="1:2" x14ac:dyDescent="0.25">
      <c r="A1363" s="17">
        <v>901341992</v>
      </c>
      <c r="B1363" s="18" t="s">
        <v>2551</v>
      </c>
    </row>
    <row r="1364" spans="1:2" x14ac:dyDescent="0.25">
      <c r="A1364" s="17">
        <v>901343128</v>
      </c>
      <c r="B1364" s="18" t="s">
        <v>2552</v>
      </c>
    </row>
    <row r="1365" spans="1:2" x14ac:dyDescent="0.25">
      <c r="A1365" s="17">
        <v>901343659</v>
      </c>
      <c r="B1365" s="18" t="s">
        <v>2553</v>
      </c>
    </row>
    <row r="1366" spans="1:2" x14ac:dyDescent="0.25">
      <c r="A1366" s="17">
        <v>990659065</v>
      </c>
      <c r="B1366" s="18" t="s">
        <v>2554</v>
      </c>
    </row>
    <row r="1367" spans="1:2" x14ac:dyDescent="0.25">
      <c r="A1367" s="17">
        <v>900404019</v>
      </c>
      <c r="B1367" s="18" t="s">
        <v>2555</v>
      </c>
    </row>
    <row r="1368" spans="1:2" x14ac:dyDescent="0.25">
      <c r="A1368" s="17">
        <v>800161832</v>
      </c>
      <c r="B1368" s="18" t="s">
        <v>2556</v>
      </c>
    </row>
    <row r="1369" spans="1:2" x14ac:dyDescent="0.25">
      <c r="A1369" s="17">
        <v>900548374</v>
      </c>
      <c r="B1369" s="18" t="s">
        <v>2557</v>
      </c>
    </row>
    <row r="1370" spans="1:2" x14ac:dyDescent="0.25">
      <c r="A1370" s="17">
        <v>900119083</v>
      </c>
      <c r="B1370" s="18" t="s">
        <v>2558</v>
      </c>
    </row>
    <row r="1371" spans="1:2" x14ac:dyDescent="0.25">
      <c r="A1371" s="17">
        <v>825002350</v>
      </c>
      <c r="B1371" s="18" t="s">
        <v>2559</v>
      </c>
    </row>
    <row r="1372" spans="1:2" x14ac:dyDescent="0.25">
      <c r="A1372" s="17">
        <v>800203044</v>
      </c>
      <c r="B1372" s="18" t="s">
        <v>2560</v>
      </c>
    </row>
    <row r="1373" spans="1:2" x14ac:dyDescent="0.25">
      <c r="A1373" s="17">
        <v>823003882</v>
      </c>
      <c r="B1373" s="18" t="s">
        <v>2561</v>
      </c>
    </row>
    <row r="1374" spans="1:2" x14ac:dyDescent="0.25">
      <c r="A1374" s="17">
        <v>860018862</v>
      </c>
      <c r="B1374" s="18" t="s">
        <v>2562</v>
      </c>
    </row>
    <row r="1375" spans="1:2" x14ac:dyDescent="0.25">
      <c r="A1375" s="17">
        <v>800158061</v>
      </c>
      <c r="B1375" s="18" t="s">
        <v>2563</v>
      </c>
    </row>
    <row r="1376" spans="1:2" x14ac:dyDescent="0.25">
      <c r="A1376" s="17">
        <v>900890827</v>
      </c>
      <c r="B1376" s="18" t="s">
        <v>2564</v>
      </c>
    </row>
    <row r="1377" spans="1:2" x14ac:dyDescent="0.25">
      <c r="A1377" s="17">
        <v>830044501</v>
      </c>
      <c r="B1377" s="18" t="s">
        <v>2565</v>
      </c>
    </row>
    <row r="1378" spans="1:2" x14ac:dyDescent="0.25">
      <c r="A1378" s="17">
        <v>800239894</v>
      </c>
      <c r="B1378" s="18" t="s">
        <v>2566</v>
      </c>
    </row>
    <row r="1379" spans="1:2" x14ac:dyDescent="0.25">
      <c r="A1379" s="17">
        <v>800044589</v>
      </c>
      <c r="B1379" s="18" t="s">
        <v>2567</v>
      </c>
    </row>
    <row r="1380" spans="1:2" x14ac:dyDescent="0.25">
      <c r="A1380" s="17">
        <v>900131241</v>
      </c>
      <c r="B1380" s="18" t="s">
        <v>2568</v>
      </c>
    </row>
    <row r="1381" spans="1:2" x14ac:dyDescent="0.25">
      <c r="A1381" s="17">
        <v>900915653</v>
      </c>
      <c r="B1381" s="18" t="s">
        <v>2569</v>
      </c>
    </row>
    <row r="1382" spans="1:2" x14ac:dyDescent="0.25">
      <c r="A1382" s="17">
        <v>800156742</v>
      </c>
      <c r="B1382" s="18" t="s">
        <v>2570</v>
      </c>
    </row>
    <row r="1383" spans="1:2" x14ac:dyDescent="0.25">
      <c r="A1383" s="17">
        <v>891409065</v>
      </c>
      <c r="B1383" s="18" t="s">
        <v>2571</v>
      </c>
    </row>
    <row r="1384" spans="1:2" x14ac:dyDescent="0.25">
      <c r="A1384" s="17">
        <v>891190195</v>
      </c>
      <c r="B1384" s="18" t="s">
        <v>2572</v>
      </c>
    </row>
    <row r="1385" spans="1:2" x14ac:dyDescent="0.25">
      <c r="A1385" s="17">
        <v>890805034</v>
      </c>
      <c r="B1385" s="18" t="s">
        <v>2573</v>
      </c>
    </row>
    <row r="1386" spans="1:2" x14ac:dyDescent="0.25">
      <c r="A1386" s="17">
        <v>900399581</v>
      </c>
      <c r="B1386" s="18" t="s">
        <v>2574</v>
      </c>
    </row>
    <row r="1387" spans="1:2" x14ac:dyDescent="0.25">
      <c r="A1387" s="17">
        <v>900486066</v>
      </c>
      <c r="B1387" s="18" t="s">
        <v>2575</v>
      </c>
    </row>
    <row r="1388" spans="1:2" x14ac:dyDescent="0.25">
      <c r="A1388" s="17">
        <v>800220054</v>
      </c>
      <c r="B1388" s="18" t="s">
        <v>2576</v>
      </c>
    </row>
    <row r="1389" spans="1:2" x14ac:dyDescent="0.25">
      <c r="A1389" s="17">
        <v>800242730</v>
      </c>
      <c r="B1389" s="18" t="s">
        <v>2577</v>
      </c>
    </row>
    <row r="1390" spans="1:2" x14ac:dyDescent="0.25">
      <c r="A1390" s="17">
        <v>900217372</v>
      </c>
      <c r="B1390" s="18" t="s">
        <v>2578</v>
      </c>
    </row>
    <row r="1391" spans="1:2" x14ac:dyDescent="0.25">
      <c r="A1391" s="17">
        <v>890706125</v>
      </c>
      <c r="B1391" s="18" t="s">
        <v>2579</v>
      </c>
    </row>
    <row r="1392" spans="1:2" x14ac:dyDescent="0.25">
      <c r="A1392" s="17">
        <v>800153890</v>
      </c>
      <c r="B1392" s="18" t="s">
        <v>2580</v>
      </c>
    </row>
    <row r="1393" spans="1:2" x14ac:dyDescent="0.25">
      <c r="A1393" s="17">
        <v>900386020</v>
      </c>
      <c r="B1393" s="18" t="s">
        <v>2581</v>
      </c>
    </row>
    <row r="1394" spans="1:2" x14ac:dyDescent="0.25">
      <c r="A1394" s="17">
        <v>891500913</v>
      </c>
      <c r="B1394" s="18" t="s">
        <v>2582</v>
      </c>
    </row>
    <row r="1395" spans="1:2" x14ac:dyDescent="0.25">
      <c r="A1395" s="17">
        <v>900284184</v>
      </c>
      <c r="B1395" s="18" t="s">
        <v>2583</v>
      </c>
    </row>
    <row r="1396" spans="1:2" x14ac:dyDescent="0.25">
      <c r="A1396" s="17">
        <v>800200379</v>
      </c>
      <c r="B1396" s="18" t="s">
        <v>2584</v>
      </c>
    </row>
    <row r="1397" spans="1:2" x14ac:dyDescent="0.25">
      <c r="A1397" s="17">
        <v>809003662</v>
      </c>
      <c r="B1397" s="18" t="s">
        <v>2585</v>
      </c>
    </row>
    <row r="1398" spans="1:2" x14ac:dyDescent="0.25">
      <c r="A1398" s="17">
        <v>800228194</v>
      </c>
      <c r="B1398" s="18" t="s">
        <v>2586</v>
      </c>
    </row>
    <row r="1399" spans="1:2" x14ac:dyDescent="0.25">
      <c r="A1399" s="17">
        <v>800137682</v>
      </c>
      <c r="B1399" s="18" t="s">
        <v>2587</v>
      </c>
    </row>
    <row r="1400" spans="1:2" x14ac:dyDescent="0.25">
      <c r="A1400" s="17">
        <v>891190180</v>
      </c>
      <c r="B1400" s="18" t="s">
        <v>2588</v>
      </c>
    </row>
    <row r="1401" spans="1:2" x14ac:dyDescent="0.25">
      <c r="A1401" s="17">
        <v>800137979</v>
      </c>
      <c r="B1401" s="18" t="s">
        <v>2589</v>
      </c>
    </row>
    <row r="1402" spans="1:2" x14ac:dyDescent="0.25">
      <c r="A1402" s="17">
        <v>800055951</v>
      </c>
      <c r="B1402" s="18" t="s">
        <v>2590</v>
      </c>
    </row>
    <row r="1403" spans="1:2" x14ac:dyDescent="0.25">
      <c r="A1403" s="17">
        <v>800205898</v>
      </c>
      <c r="B1403" s="18" t="s">
        <v>2591</v>
      </c>
    </row>
    <row r="1404" spans="1:2" x14ac:dyDescent="0.25">
      <c r="A1404" s="17">
        <v>820002550</v>
      </c>
      <c r="B1404" s="18" t="s">
        <v>2592</v>
      </c>
    </row>
    <row r="1405" spans="1:2" x14ac:dyDescent="0.25">
      <c r="A1405" s="17">
        <v>806009116</v>
      </c>
      <c r="B1405" s="18" t="s">
        <v>2593</v>
      </c>
    </row>
    <row r="1406" spans="1:2" x14ac:dyDescent="0.25">
      <c r="A1406" s="17">
        <v>900192975</v>
      </c>
      <c r="B1406" s="18" t="s">
        <v>2594</v>
      </c>
    </row>
    <row r="1407" spans="1:2" x14ac:dyDescent="0.25">
      <c r="A1407" s="17">
        <v>800188651</v>
      </c>
      <c r="B1407" s="18" t="s">
        <v>2595</v>
      </c>
    </row>
    <row r="1408" spans="1:2" x14ac:dyDescent="0.25">
      <c r="A1408" s="17">
        <v>812003965</v>
      </c>
      <c r="B1408" s="18" t="s">
        <v>2596</v>
      </c>
    </row>
    <row r="1409" spans="1:2" x14ac:dyDescent="0.25">
      <c r="A1409" s="17">
        <v>900257499</v>
      </c>
      <c r="B1409" s="18" t="s">
        <v>2597</v>
      </c>
    </row>
    <row r="1410" spans="1:2" x14ac:dyDescent="0.25">
      <c r="A1410" s="17">
        <v>900149058</v>
      </c>
      <c r="B1410" s="18" t="s">
        <v>2598</v>
      </c>
    </row>
    <row r="1411" spans="1:2" x14ac:dyDescent="0.25">
      <c r="A1411" s="17">
        <v>800226976</v>
      </c>
      <c r="B1411" s="18" t="s">
        <v>2599</v>
      </c>
    </row>
    <row r="1412" spans="1:2" x14ac:dyDescent="0.25">
      <c r="A1412" s="17">
        <v>800164497</v>
      </c>
      <c r="B1412" s="18" t="s">
        <v>2600</v>
      </c>
    </row>
    <row r="1413" spans="1:2" x14ac:dyDescent="0.25">
      <c r="A1413" s="17">
        <v>818002136</v>
      </c>
      <c r="B1413" s="18" t="s">
        <v>2601</v>
      </c>
    </row>
    <row r="1414" spans="1:2" x14ac:dyDescent="0.25">
      <c r="A1414" s="17">
        <v>901245812</v>
      </c>
      <c r="B1414" s="18" t="s">
        <v>2602</v>
      </c>
    </row>
    <row r="1415" spans="1:2" x14ac:dyDescent="0.25">
      <c r="A1415" s="17">
        <v>890314970</v>
      </c>
      <c r="B1415" s="18" t="s">
        <v>2603</v>
      </c>
    </row>
    <row r="1416" spans="1:2" x14ac:dyDescent="0.25">
      <c r="A1416" s="17">
        <v>900403098</v>
      </c>
      <c r="B1416" s="18" t="s">
        <v>2604</v>
      </c>
    </row>
    <row r="1417" spans="1:2" x14ac:dyDescent="0.25">
      <c r="A1417" s="17">
        <v>800240386</v>
      </c>
      <c r="B1417" s="18" t="s">
        <v>2605</v>
      </c>
    </row>
    <row r="1418" spans="1:2" x14ac:dyDescent="0.25">
      <c r="A1418" s="17">
        <v>890115132</v>
      </c>
      <c r="B1418" s="18" t="s">
        <v>2606</v>
      </c>
    </row>
    <row r="1419" spans="1:2" x14ac:dyDescent="0.25">
      <c r="A1419" s="17">
        <v>811008200</v>
      </c>
      <c r="B1419" s="18" t="s">
        <v>2607</v>
      </c>
    </row>
    <row r="1420" spans="1:2" x14ac:dyDescent="0.25">
      <c r="A1420" s="17">
        <v>800136798</v>
      </c>
      <c r="B1420" s="18" t="s">
        <v>2608</v>
      </c>
    </row>
    <row r="1421" spans="1:2" x14ac:dyDescent="0.25">
      <c r="A1421" s="17">
        <v>800241242</v>
      </c>
      <c r="B1421" s="18" t="s">
        <v>2609</v>
      </c>
    </row>
    <row r="1422" spans="1:2" x14ac:dyDescent="0.25">
      <c r="A1422" s="17">
        <v>800197760</v>
      </c>
      <c r="B1422" s="18" t="s">
        <v>2610</v>
      </c>
    </row>
    <row r="1423" spans="1:2" x14ac:dyDescent="0.25">
      <c r="A1423" s="17">
        <v>800137102</v>
      </c>
      <c r="B1423" s="18" t="s">
        <v>2611</v>
      </c>
    </row>
    <row r="1424" spans="1:2" x14ac:dyDescent="0.25">
      <c r="A1424" s="17">
        <v>800222395</v>
      </c>
      <c r="B1424" s="18" t="s">
        <v>2612</v>
      </c>
    </row>
    <row r="1425" spans="1:2" x14ac:dyDescent="0.25">
      <c r="A1425" s="17">
        <v>830125802</v>
      </c>
      <c r="B1425" s="18" t="s">
        <v>2613</v>
      </c>
    </row>
    <row r="1426" spans="1:2" x14ac:dyDescent="0.25">
      <c r="A1426" s="17">
        <v>800188645</v>
      </c>
      <c r="B1426" s="18" t="s">
        <v>2614</v>
      </c>
    </row>
    <row r="1427" spans="1:2" x14ac:dyDescent="0.25">
      <c r="A1427" s="17">
        <v>806006345</v>
      </c>
      <c r="B1427" s="18" t="s">
        <v>2615</v>
      </c>
    </row>
    <row r="1428" spans="1:2" x14ac:dyDescent="0.25">
      <c r="A1428" s="17">
        <v>800186486</v>
      </c>
      <c r="B1428" s="18" t="s">
        <v>2616</v>
      </c>
    </row>
    <row r="1429" spans="1:2" x14ac:dyDescent="0.25">
      <c r="A1429" s="17">
        <v>800247708</v>
      </c>
      <c r="B1429" s="18" t="s">
        <v>2617</v>
      </c>
    </row>
    <row r="1430" spans="1:2" x14ac:dyDescent="0.25">
      <c r="A1430" s="17">
        <v>892099280</v>
      </c>
      <c r="B1430" s="18" t="s">
        <v>2618</v>
      </c>
    </row>
    <row r="1431" spans="1:2" x14ac:dyDescent="0.25">
      <c r="A1431" s="17">
        <v>901219075</v>
      </c>
      <c r="B1431" s="18" t="s">
        <v>2619</v>
      </c>
    </row>
    <row r="1432" spans="1:2" x14ac:dyDescent="0.25">
      <c r="A1432" s="17">
        <v>800143673</v>
      </c>
      <c r="B1432" s="18" t="s">
        <v>2620</v>
      </c>
    </row>
    <row r="1433" spans="1:2" x14ac:dyDescent="0.25">
      <c r="A1433" s="17">
        <v>890102416</v>
      </c>
      <c r="B1433" s="18" t="s">
        <v>2621</v>
      </c>
    </row>
    <row r="1434" spans="1:2" x14ac:dyDescent="0.25">
      <c r="A1434" s="17">
        <v>800232932</v>
      </c>
      <c r="B1434" s="18" t="s">
        <v>2622</v>
      </c>
    </row>
    <row r="1435" spans="1:2" x14ac:dyDescent="0.25">
      <c r="A1435" s="17">
        <v>890208542</v>
      </c>
      <c r="B1435" s="18" t="s">
        <v>2623</v>
      </c>
    </row>
    <row r="1436" spans="1:2" x14ac:dyDescent="0.25">
      <c r="A1436" s="17">
        <v>800249847</v>
      </c>
      <c r="B1436" s="18" t="s">
        <v>2624</v>
      </c>
    </row>
    <row r="1437" spans="1:2" x14ac:dyDescent="0.25">
      <c r="A1437" s="17">
        <v>813009965</v>
      </c>
      <c r="B1437" s="18" t="s">
        <v>2625</v>
      </c>
    </row>
    <row r="1438" spans="1:2" x14ac:dyDescent="0.25">
      <c r="A1438" s="17">
        <v>901290236</v>
      </c>
      <c r="B1438" s="18" t="s">
        <v>2626</v>
      </c>
    </row>
    <row r="1439" spans="1:2" x14ac:dyDescent="0.25">
      <c r="A1439" s="17">
        <v>890321783</v>
      </c>
      <c r="B1439" s="18" t="s">
        <v>2627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W134"/>
  <sheetViews>
    <sheetView showGridLines="0" view="pageBreakPreview" topLeftCell="D5" zoomScale="70" zoomScaleNormal="85" zoomScaleSheetLayoutView="70" workbookViewId="0">
      <selection activeCell="Q80" sqref="Q1:AF1048576"/>
    </sheetView>
  </sheetViews>
  <sheetFormatPr baseColWidth="10" defaultRowHeight="15" x14ac:dyDescent="0.25"/>
  <cols>
    <col min="1" max="1" width="7" style="4" customWidth="1"/>
    <col min="2" max="2" width="55.28515625" style="4" customWidth="1"/>
    <col min="3" max="3" width="31.5703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5703125" style="4" customWidth="1"/>
    <col min="10" max="10" width="27.85546875" style="4" customWidth="1"/>
    <col min="11" max="11" width="21.5703125" style="4" customWidth="1"/>
    <col min="12" max="14" width="31.7109375" style="4" customWidth="1"/>
    <col min="15" max="15" width="10.5703125" style="4" customWidth="1"/>
    <col min="16" max="16" width="11.42578125" style="4"/>
    <col min="17" max="17" width="30.140625" style="4" hidden="1" customWidth="1"/>
    <col min="18" max="18" width="20.7109375" style="4" hidden="1" customWidth="1"/>
    <col min="19" max="19" width="15.5703125" style="4" hidden="1" customWidth="1"/>
    <col min="20" max="20" width="13.28515625" style="4" hidden="1" customWidth="1"/>
    <col min="21" max="21" width="23.28515625" style="4" hidden="1" customWidth="1"/>
    <col min="22" max="22" width="18.42578125" style="4" hidden="1" customWidth="1"/>
    <col min="23" max="23" width="21.42578125" style="4" hidden="1" customWidth="1"/>
    <col min="24" max="32" width="0" style="4" hidden="1" customWidth="1"/>
    <col min="33" max="16384" width="11.42578125" style="4"/>
  </cols>
  <sheetData>
    <row r="1" spans="1:20" ht="15.75" thickBot="1" x14ac:dyDescent="0.3"/>
    <row r="2" spans="1:20" ht="33" customHeight="1" x14ac:dyDescent="0.25">
      <c r="A2" s="14"/>
      <c r="B2" s="16"/>
      <c r="C2" s="203" t="s">
        <v>2664</v>
      </c>
      <c r="D2" s="204"/>
      <c r="E2" s="204"/>
      <c r="F2" s="204"/>
      <c r="G2" s="204"/>
      <c r="H2" s="204"/>
      <c r="I2" s="204"/>
      <c r="J2" s="204"/>
      <c r="K2" s="204"/>
      <c r="L2" s="187" t="s">
        <v>2670</v>
      </c>
      <c r="M2" s="187"/>
      <c r="N2" s="197" t="s">
        <v>2671</v>
      </c>
      <c r="O2" s="198"/>
    </row>
    <row r="3" spans="1:20" ht="33" customHeight="1" x14ac:dyDescent="0.25">
      <c r="A3" s="10"/>
      <c r="B3" s="9"/>
      <c r="C3" s="205"/>
      <c r="D3" s="206"/>
      <c r="E3" s="206"/>
      <c r="F3" s="206"/>
      <c r="G3" s="206"/>
      <c r="H3" s="206"/>
      <c r="I3" s="206"/>
      <c r="J3" s="206"/>
      <c r="K3" s="206"/>
      <c r="L3" s="199" t="s">
        <v>1</v>
      </c>
      <c r="M3" s="199"/>
      <c r="N3" s="199" t="s">
        <v>2672</v>
      </c>
      <c r="O3" s="200"/>
    </row>
    <row r="4" spans="1:20" ht="33" customHeight="1" thickBot="1" x14ac:dyDescent="0.3">
      <c r="A4" s="11"/>
      <c r="B4" s="13"/>
      <c r="C4" s="207"/>
      <c r="D4" s="208"/>
      <c r="E4" s="208"/>
      <c r="F4" s="208"/>
      <c r="G4" s="208"/>
      <c r="H4" s="208"/>
      <c r="I4" s="208"/>
      <c r="J4" s="208"/>
      <c r="K4" s="208"/>
      <c r="L4" s="201" t="s">
        <v>0</v>
      </c>
      <c r="M4" s="201"/>
      <c r="N4" s="201"/>
      <c r="O4" s="202"/>
    </row>
    <row r="5" spans="1:20" ht="8.25" customHeight="1" thickBot="1" x14ac:dyDescent="0.3">
      <c r="A5" s="5"/>
      <c r="B5" s="5"/>
      <c r="C5" s="71"/>
      <c r="D5" s="71"/>
      <c r="E5" s="71"/>
      <c r="F5" s="71"/>
      <c r="G5" s="71"/>
      <c r="H5" s="71"/>
      <c r="I5" s="71"/>
      <c r="J5" s="71"/>
      <c r="K5" s="71"/>
      <c r="L5" s="19"/>
      <c r="M5" s="19"/>
      <c r="N5" s="19"/>
      <c r="O5" s="19"/>
    </row>
    <row r="6" spans="1:20" s="20" customFormat="1" ht="31.5" customHeight="1" thickBot="1" x14ac:dyDescent="0.3">
      <c r="A6" s="149" t="s">
        <v>2668</v>
      </c>
      <c r="B6" s="150"/>
      <c r="C6" s="150"/>
      <c r="D6" s="150"/>
      <c r="E6" s="150"/>
      <c r="F6" s="150"/>
      <c r="G6" s="150"/>
      <c r="H6" s="150"/>
      <c r="I6" s="150"/>
      <c r="J6" s="150"/>
      <c r="K6" s="150"/>
      <c r="L6" s="150"/>
      <c r="M6" s="150"/>
      <c r="N6" s="150"/>
      <c r="O6" s="151"/>
      <c r="Q6" s="4"/>
      <c r="R6" s="4"/>
      <c r="S6" s="72"/>
    </row>
    <row r="7" spans="1:20" ht="8.25" customHeight="1" x14ac:dyDescent="0.25">
      <c r="A7" s="47"/>
      <c r="B7" s="48"/>
      <c r="C7" s="49"/>
      <c r="D7" s="49"/>
      <c r="E7" s="49"/>
      <c r="F7" s="49"/>
      <c r="G7" s="49"/>
      <c r="H7" s="49"/>
      <c r="I7" s="49"/>
      <c r="J7" s="49"/>
      <c r="K7" s="49"/>
      <c r="L7" s="50"/>
      <c r="M7" s="50"/>
      <c r="N7" s="50"/>
      <c r="O7" s="51"/>
    </row>
    <row r="8" spans="1:20" ht="30.75" customHeight="1" x14ac:dyDescent="0.25">
      <c r="A8" s="52"/>
      <c r="B8" s="65"/>
      <c r="C8" s="58"/>
      <c r="D8" s="58"/>
      <c r="E8" s="192"/>
      <c r="F8" s="192"/>
      <c r="G8" s="192"/>
      <c r="H8" s="191"/>
      <c r="I8" s="191"/>
      <c r="J8" s="59"/>
      <c r="K8" s="64"/>
      <c r="L8" s="46"/>
      <c r="M8" s="46"/>
      <c r="N8" s="46"/>
      <c r="O8" s="53"/>
    </row>
    <row r="9" spans="1:20" ht="30.75" customHeight="1" x14ac:dyDescent="0.25">
      <c r="A9" s="52"/>
      <c r="B9" s="65"/>
      <c r="C9" s="58"/>
      <c r="D9" s="58"/>
      <c r="E9" s="192"/>
      <c r="F9" s="192"/>
      <c r="G9" s="192"/>
      <c r="H9" s="191"/>
      <c r="I9" s="191"/>
      <c r="J9" s="59"/>
      <c r="K9" s="64"/>
      <c r="L9" s="46"/>
      <c r="M9" s="46"/>
      <c r="N9" s="46"/>
      <c r="O9" s="53"/>
    </row>
    <row r="10" spans="1:20" ht="30.75" customHeight="1" x14ac:dyDescent="0.25">
      <c r="A10" s="52"/>
      <c r="B10" s="58"/>
      <c r="C10" s="58"/>
      <c r="D10" s="58"/>
      <c r="E10" s="192"/>
      <c r="F10" s="192"/>
      <c r="G10" s="192"/>
      <c r="H10" s="191"/>
      <c r="I10" s="191"/>
      <c r="J10" s="59"/>
      <c r="K10" s="58"/>
      <c r="L10" s="46"/>
      <c r="M10" s="46"/>
      <c r="N10" s="46"/>
      <c r="O10" s="53"/>
    </row>
    <row r="11" spans="1:20" ht="8.25" customHeight="1" thickBot="1" x14ac:dyDescent="0.3">
      <c r="A11" s="54"/>
      <c r="B11" s="24"/>
      <c r="C11" s="55"/>
      <c r="D11" s="55"/>
      <c r="E11" s="55"/>
      <c r="F11" s="55"/>
      <c r="G11" s="55"/>
      <c r="H11" s="55"/>
      <c r="I11" s="55"/>
      <c r="J11" s="55"/>
      <c r="K11" s="55"/>
      <c r="L11" s="56"/>
      <c r="M11" s="56"/>
      <c r="N11" s="56"/>
      <c r="O11" s="57"/>
    </row>
    <row r="12" spans="1:20" ht="8.25" customHeight="1" x14ac:dyDescent="0.25">
      <c r="A12" s="5"/>
      <c r="B12" s="5"/>
      <c r="C12" s="71"/>
      <c r="D12" s="71"/>
      <c r="E12" s="71"/>
      <c r="F12" s="71"/>
      <c r="G12" s="71"/>
      <c r="H12" s="71"/>
      <c r="I12" s="71"/>
      <c r="J12" s="71"/>
      <c r="K12" s="71"/>
      <c r="L12" s="19"/>
      <c r="M12" s="19"/>
      <c r="N12" s="19"/>
      <c r="O12" s="19"/>
    </row>
    <row r="13" spans="1:20" ht="8.25" customHeight="1" thickBot="1" x14ac:dyDescent="0.3">
      <c r="A13" s="5"/>
      <c r="B13" s="5"/>
      <c r="C13" s="71"/>
      <c r="D13" s="71"/>
      <c r="E13" s="71"/>
      <c r="F13" s="71"/>
      <c r="G13" s="71"/>
      <c r="H13" s="71"/>
      <c r="I13" s="71"/>
      <c r="J13" s="71"/>
      <c r="K13" s="71"/>
      <c r="L13" s="19"/>
      <c r="M13" s="19"/>
      <c r="N13" s="19"/>
      <c r="O13" s="19"/>
    </row>
    <row r="14" spans="1:20" x14ac:dyDescent="0.25">
      <c r="A14" s="14"/>
      <c r="B14" s="15"/>
      <c r="C14" s="15"/>
      <c r="D14" s="15"/>
      <c r="E14" s="15"/>
      <c r="F14" s="15"/>
      <c r="G14" s="15"/>
      <c r="H14" s="15"/>
      <c r="I14" s="15"/>
      <c r="J14" s="15"/>
      <c r="K14" s="15"/>
      <c r="L14" s="15"/>
      <c r="M14" s="15"/>
      <c r="N14" s="15"/>
      <c r="O14" s="16"/>
      <c r="Q14" s="4" t="s">
        <v>2674</v>
      </c>
      <c r="R14" s="4" t="s">
        <v>2675</v>
      </c>
      <c r="S14" s="4" t="s">
        <v>2676</v>
      </c>
      <c r="T14" s="4" t="s">
        <v>2677</v>
      </c>
    </row>
    <row r="15" spans="1:20" ht="19.5" customHeight="1" x14ac:dyDescent="0.25">
      <c r="A15" s="10"/>
      <c r="B15" s="38" t="s">
        <v>2665</v>
      </c>
      <c r="C15" s="98" t="s">
        <v>33</v>
      </c>
      <c r="D15" s="42"/>
      <c r="E15" s="42"/>
      <c r="F15" s="5"/>
      <c r="G15" s="38" t="s">
        <v>1182</v>
      </c>
      <c r="H15" s="99" t="s">
        <v>70</v>
      </c>
      <c r="I15" s="38" t="s">
        <v>2649</v>
      </c>
      <c r="J15" s="99" t="s">
        <v>2651</v>
      </c>
      <c r="L15" s="185" t="s">
        <v>10</v>
      </c>
      <c r="M15" s="185"/>
      <c r="N15" s="105" t="str">
        <f>+IF(J15="Plural","Ingrese %","N/A")</f>
        <v>N/A</v>
      </c>
      <c r="O15" s="9"/>
      <c r="Q15" s="72" t="str">
        <f>C15</f>
        <v>INV-003-2020-ICBF-ANT-HCB</v>
      </c>
      <c r="R15" s="72" t="str">
        <f>H15</f>
        <v>CALDAS</v>
      </c>
      <c r="S15" s="72" t="str">
        <f>J15</f>
        <v>Singular</v>
      </c>
      <c r="T15" s="72" t="str">
        <f>N15</f>
        <v>N/A</v>
      </c>
    </row>
    <row r="16" spans="1:20" ht="15.75" thickBot="1" x14ac:dyDescent="0.3">
      <c r="A16" s="11"/>
      <c r="B16" s="12"/>
      <c r="C16" s="81"/>
      <c r="D16" s="12"/>
      <c r="E16" s="12"/>
      <c r="F16" s="12"/>
      <c r="G16" s="12"/>
      <c r="H16" s="12"/>
      <c r="I16" s="12"/>
      <c r="J16" s="12"/>
      <c r="K16" s="12"/>
      <c r="L16" s="12"/>
      <c r="M16" s="12"/>
      <c r="N16" s="12"/>
      <c r="O16" s="13"/>
    </row>
    <row r="17" spans="1:18" s="20" customFormat="1" ht="31.5" customHeight="1" thickBot="1" x14ac:dyDescent="0.3">
      <c r="A17" s="149" t="s">
        <v>24</v>
      </c>
      <c r="B17" s="150"/>
      <c r="C17" s="150"/>
      <c r="D17" s="150"/>
      <c r="E17" s="150"/>
      <c r="F17" s="150"/>
      <c r="G17" s="150"/>
      <c r="H17" s="149" t="s">
        <v>14</v>
      </c>
      <c r="I17" s="150"/>
      <c r="J17" s="150"/>
      <c r="K17" s="150"/>
      <c r="L17" s="150"/>
      <c r="M17" s="150"/>
      <c r="N17" s="150"/>
      <c r="O17" s="151"/>
    </row>
    <row r="18" spans="1:18" x14ac:dyDescent="0.25">
      <c r="A18" s="10"/>
      <c r="B18" s="5"/>
      <c r="C18" s="5"/>
      <c r="D18" s="5"/>
      <c r="E18" s="5"/>
      <c r="F18" s="5"/>
      <c r="G18" s="5"/>
      <c r="H18" s="10"/>
      <c r="I18" s="5"/>
      <c r="J18" s="5"/>
      <c r="K18" s="5"/>
      <c r="L18" s="5"/>
      <c r="M18" s="5"/>
      <c r="N18" s="5"/>
      <c r="O18" s="9"/>
      <c r="Q18" s="4" t="s">
        <v>2678</v>
      </c>
      <c r="R18" s="4" t="s">
        <v>2679</v>
      </c>
    </row>
    <row r="19" spans="1:18" ht="24.75" customHeight="1" x14ac:dyDescent="0.25">
      <c r="A19" s="10"/>
      <c r="B19" s="85" t="s">
        <v>2</v>
      </c>
      <c r="C19" s="68"/>
      <c r="D19" s="68"/>
      <c r="E19" s="68"/>
      <c r="F19" s="68"/>
      <c r="G19" s="5"/>
      <c r="H19" s="196" t="s">
        <v>2669</v>
      </c>
      <c r="I19" s="82" t="s">
        <v>13</v>
      </c>
      <c r="J19" s="83" t="s">
        <v>12</v>
      </c>
      <c r="K19" s="83" t="s">
        <v>2630</v>
      </c>
      <c r="L19" s="83" t="s">
        <v>1167</v>
      </c>
      <c r="M19" s="83" t="s">
        <v>1168</v>
      </c>
      <c r="N19" s="84" t="s">
        <v>2631</v>
      </c>
      <c r="O19" s="9"/>
      <c r="Q19" s="72" cm="1">
        <f t="array" ref="Q19">Tabla3122[NIT:]</f>
        <v>800158061</v>
      </c>
      <c r="R19" s="72" t="str">
        <f>B23</f>
        <v xml:space="preserve">ASOCIACIÓN DE PADRES USUARIOS, OTRAS MODALIDADES DE ATENCIÓN A LA PRIMERA INFANCIA Y MADRES COMUNITARIAS EL DERECHO DEL NIÑO </v>
      </c>
    </row>
    <row r="20" spans="1:18" ht="30" customHeight="1" x14ac:dyDescent="0.25">
      <c r="A20" s="10"/>
      <c r="B20" s="100">
        <v>800158061</v>
      </c>
      <c r="C20" s="5"/>
      <c r="D20" s="5"/>
      <c r="E20" s="5"/>
      <c r="F20" s="5"/>
      <c r="G20" s="5"/>
      <c r="H20" s="196"/>
      <c r="I20" s="101" t="s">
        <v>169</v>
      </c>
      <c r="J20" s="101" t="s">
        <v>171</v>
      </c>
      <c r="K20" s="102">
        <v>115678000</v>
      </c>
      <c r="L20" s="103">
        <v>44200</v>
      </c>
      <c r="M20" s="103">
        <v>44560</v>
      </c>
      <c r="N20" s="104">
        <f>+(M20-L20)/30</f>
        <v>12</v>
      </c>
      <c r="O20" s="9"/>
    </row>
    <row r="21" spans="1:18" x14ac:dyDescent="0.25">
      <c r="A21" s="10"/>
      <c r="B21" s="5"/>
      <c r="C21" s="5"/>
      <c r="D21" s="5"/>
      <c r="E21" s="5"/>
      <c r="F21" s="5"/>
      <c r="G21" s="5"/>
      <c r="H21" s="10"/>
      <c r="I21" s="5"/>
      <c r="J21" s="5"/>
      <c r="K21" s="5"/>
      <c r="L21" s="5"/>
      <c r="M21" s="5"/>
      <c r="N21" s="5"/>
      <c r="O21" s="9"/>
    </row>
    <row r="22" spans="1:18" x14ac:dyDescent="0.25">
      <c r="A22" s="10"/>
      <c r="B22" s="169" t="s">
        <v>3</v>
      </c>
      <c r="C22" s="169"/>
      <c r="D22" s="169"/>
      <c r="E22" s="169"/>
      <c r="F22" s="169"/>
      <c r="G22" s="5"/>
      <c r="H22" s="188" t="s">
        <v>4</v>
      </c>
      <c r="I22" s="189"/>
      <c r="J22" s="189"/>
      <c r="K22" s="189"/>
      <c r="L22" s="189"/>
      <c r="M22" s="189"/>
      <c r="N22" s="189"/>
      <c r="O22" s="190"/>
    </row>
    <row r="23" spans="1:18" ht="21" customHeight="1" x14ac:dyDescent="0.25">
      <c r="A23" s="10"/>
      <c r="B23" s="186" t="str">
        <f>VLOOKUP(B20,EAS!A2:B1439,2,0)</f>
        <v xml:space="preserve">ASOCIACIÓN DE PADRES USUARIOS, OTRAS MODALIDADES DE ATENCIÓN A LA PRIMERA INFANCIA Y MADRES COMUNITARIAS EL DERECHO DEL NIÑO </v>
      </c>
      <c r="C23" s="186"/>
      <c r="D23" s="186"/>
      <c r="E23" s="186"/>
      <c r="F23" s="186"/>
      <c r="G23" s="5"/>
      <c r="H23" s="193" t="s">
        <v>2629</v>
      </c>
      <c r="I23" s="194"/>
      <c r="J23" s="194"/>
      <c r="K23" s="194"/>
      <c r="L23" s="194"/>
      <c r="M23" s="194"/>
      <c r="N23" s="194"/>
      <c r="O23" s="195"/>
    </row>
    <row r="24" spans="1:18" ht="21" customHeight="1" x14ac:dyDescent="0.25">
      <c r="A24" s="10"/>
      <c r="B24" s="186"/>
      <c r="C24" s="186"/>
      <c r="D24" s="186"/>
      <c r="E24" s="186"/>
      <c r="F24" s="186"/>
      <c r="G24" s="5"/>
      <c r="H24" s="193"/>
      <c r="I24" s="194"/>
      <c r="J24" s="194"/>
      <c r="K24" s="194"/>
      <c r="L24" s="194"/>
      <c r="M24" s="194"/>
      <c r="N24" s="194"/>
      <c r="O24" s="195"/>
    </row>
    <row r="25" spans="1:18" ht="8.25" customHeight="1" thickBot="1" x14ac:dyDescent="0.3">
      <c r="A25" s="11"/>
      <c r="B25" s="12"/>
      <c r="C25" s="12"/>
      <c r="D25" s="12"/>
      <c r="E25" s="12"/>
      <c r="F25" s="12"/>
      <c r="G25" s="12"/>
      <c r="H25" s="11"/>
      <c r="I25" s="21"/>
      <c r="J25" s="21"/>
      <c r="K25" s="21"/>
      <c r="L25" s="21"/>
      <c r="M25" s="12"/>
      <c r="N25" s="12"/>
      <c r="O25" s="13"/>
    </row>
    <row r="26" spans="1:18" ht="8.25" customHeight="1" thickBot="1" x14ac:dyDescent="0.3"/>
    <row r="27" spans="1:18" s="20" customFormat="1" ht="31.5" customHeight="1" thickBot="1" x14ac:dyDescent="0.3">
      <c r="A27" s="149" t="s">
        <v>5</v>
      </c>
      <c r="B27" s="150"/>
      <c r="C27" s="150"/>
      <c r="D27" s="150"/>
      <c r="E27" s="150"/>
      <c r="F27" s="150"/>
      <c r="G27" s="150"/>
      <c r="H27" s="150"/>
      <c r="I27" s="150"/>
      <c r="J27" s="150"/>
      <c r="K27" s="150"/>
      <c r="L27" s="150"/>
      <c r="M27" s="150"/>
      <c r="N27" s="150"/>
      <c r="O27" s="151"/>
    </row>
    <row r="28" spans="1:18" ht="8.25" customHeight="1" thickBot="1" x14ac:dyDescent="0.3"/>
    <row r="29" spans="1:18" s="20" customFormat="1" ht="31.5" customHeight="1" thickBot="1" x14ac:dyDescent="0.3">
      <c r="A29" s="176" t="s">
        <v>6</v>
      </c>
      <c r="B29" s="177"/>
      <c r="C29" s="177"/>
      <c r="D29" s="177"/>
      <c r="E29" s="177"/>
      <c r="F29" s="177"/>
      <c r="G29" s="177"/>
      <c r="H29" s="177"/>
      <c r="I29" s="177"/>
      <c r="J29" s="177"/>
      <c r="K29" s="177"/>
      <c r="L29" s="177"/>
      <c r="M29" s="177"/>
      <c r="N29" s="177"/>
      <c r="O29" s="178"/>
    </row>
    <row r="30" spans="1:18" ht="15" customHeight="1" x14ac:dyDescent="0.25">
      <c r="A30" s="179" t="s">
        <v>15</v>
      </c>
      <c r="B30" s="180"/>
      <c r="C30" s="180"/>
      <c r="D30" s="180"/>
      <c r="E30" s="180"/>
      <c r="F30" s="180"/>
      <c r="G30" s="180"/>
      <c r="H30" s="180"/>
      <c r="I30" s="180"/>
      <c r="J30" s="180"/>
      <c r="K30" s="180"/>
      <c r="L30" s="180"/>
      <c r="M30" s="180"/>
      <c r="N30" s="180"/>
      <c r="O30" s="181"/>
    </row>
    <row r="31" spans="1:18" x14ac:dyDescent="0.25">
      <c r="A31" s="182"/>
      <c r="B31" s="183"/>
      <c r="C31" s="183"/>
      <c r="D31" s="183"/>
      <c r="E31" s="183"/>
      <c r="F31" s="183"/>
      <c r="G31" s="183"/>
      <c r="H31" s="183"/>
      <c r="I31" s="183"/>
      <c r="J31" s="183"/>
      <c r="K31" s="183"/>
      <c r="L31" s="183"/>
      <c r="M31" s="183"/>
      <c r="N31" s="183"/>
      <c r="O31" s="184"/>
    </row>
    <row r="32" spans="1:18" s="1" customFormat="1" ht="26.25" customHeight="1" x14ac:dyDescent="0.25">
      <c r="I32" s="75" t="s">
        <v>11</v>
      </c>
      <c r="J32" s="76"/>
      <c r="O32" s="77"/>
    </row>
    <row r="33" spans="1:15" s="1" customFormat="1" ht="48.75" customHeight="1" x14ac:dyDescent="0.25">
      <c r="A33" s="94" t="s">
        <v>2632</v>
      </c>
      <c r="B33" s="95" t="s">
        <v>7</v>
      </c>
      <c r="C33" s="95" t="s">
        <v>25</v>
      </c>
      <c r="D33" s="95" t="s">
        <v>26</v>
      </c>
      <c r="E33" s="95" t="s">
        <v>2702</v>
      </c>
      <c r="F33" s="95" t="s">
        <v>2703</v>
      </c>
      <c r="G33" s="95" t="s">
        <v>30</v>
      </c>
      <c r="H33" s="95" t="s">
        <v>9</v>
      </c>
      <c r="I33" s="96" t="s">
        <v>13</v>
      </c>
      <c r="J33" s="96" t="s">
        <v>12</v>
      </c>
      <c r="K33" s="95" t="s">
        <v>8</v>
      </c>
      <c r="L33" s="95" t="s">
        <v>2634</v>
      </c>
      <c r="M33" s="95" t="s">
        <v>10</v>
      </c>
      <c r="N33" s="95" t="s">
        <v>1166</v>
      </c>
      <c r="O33" s="78"/>
    </row>
    <row r="34" spans="1:15" s="6" customFormat="1" ht="24.75" customHeight="1" x14ac:dyDescent="0.25">
      <c r="A34" s="73">
        <v>1</v>
      </c>
      <c r="B34" s="106" t="s">
        <v>1170</v>
      </c>
      <c r="C34" s="107" t="s">
        <v>38</v>
      </c>
      <c r="D34" s="101" t="s">
        <v>29</v>
      </c>
      <c r="E34" s="108">
        <v>43172</v>
      </c>
      <c r="F34" s="108">
        <v>43598</v>
      </c>
      <c r="G34" s="109">
        <f>IF(AND(E34&lt;&gt;"",F34&lt;&gt;""),((F34-E34)/30),"")</f>
        <v>14.2</v>
      </c>
      <c r="H34" s="106"/>
      <c r="I34" s="110" t="s">
        <v>42</v>
      </c>
      <c r="J34" s="110" t="s">
        <v>50</v>
      </c>
      <c r="K34" s="111">
        <v>1500000000</v>
      </c>
      <c r="L34" s="107" t="s">
        <v>1154</v>
      </c>
      <c r="M34" s="112">
        <f t="shared" ref="M34:M53" si="0">+IF(L34="No",1,IF(L34="Si","Ingrese %",""))</f>
        <v>1</v>
      </c>
      <c r="N34" s="107" t="s">
        <v>1157</v>
      </c>
      <c r="O34" s="60"/>
    </row>
    <row r="35" spans="1:15" s="6" customFormat="1" ht="24.75" customHeight="1" x14ac:dyDescent="0.25">
      <c r="A35" s="73">
        <v>2</v>
      </c>
      <c r="B35" s="106" t="s">
        <v>1170</v>
      </c>
      <c r="C35" s="107"/>
      <c r="D35" s="101" t="s">
        <v>29</v>
      </c>
      <c r="E35" s="108">
        <v>43172</v>
      </c>
      <c r="F35" s="108">
        <v>43598</v>
      </c>
      <c r="G35" s="109">
        <f>IF(AND(E35&lt;&gt;"",F35&lt;&gt;""),((F35-E35)/30),"")</f>
        <v>14.2</v>
      </c>
      <c r="H35" s="106"/>
      <c r="I35" s="110" t="s">
        <v>42</v>
      </c>
      <c r="J35" s="110" t="s">
        <v>43</v>
      </c>
      <c r="K35" s="111">
        <v>900324234234</v>
      </c>
      <c r="L35" s="107" t="s">
        <v>1154</v>
      </c>
      <c r="M35" s="112">
        <f t="shared" si="0"/>
        <v>1</v>
      </c>
      <c r="N35" s="107" t="s">
        <v>2663</v>
      </c>
      <c r="O35" s="60"/>
    </row>
    <row r="36" spans="1:15" s="6" customFormat="1" ht="24.75" customHeight="1" x14ac:dyDescent="0.25">
      <c r="A36" s="73">
        <v>3</v>
      </c>
      <c r="B36" s="106" t="s">
        <v>1170</v>
      </c>
      <c r="C36" s="107"/>
      <c r="D36" s="101" t="s">
        <v>29</v>
      </c>
      <c r="E36" s="108">
        <v>43172</v>
      </c>
      <c r="F36" s="108">
        <v>43598</v>
      </c>
      <c r="G36" s="109">
        <f t="shared" ref="G36:G53" si="1">IF(AND(E36&lt;&gt;"",F36&lt;&gt;""),((F36-E36)/30),"")</f>
        <v>14.2</v>
      </c>
      <c r="H36" s="106"/>
      <c r="I36" s="110" t="s">
        <v>41</v>
      </c>
      <c r="J36" s="110" t="s">
        <v>41</v>
      </c>
      <c r="K36" s="111">
        <v>4324324234</v>
      </c>
      <c r="L36" s="107" t="s">
        <v>1154</v>
      </c>
      <c r="M36" s="112">
        <f t="shared" si="0"/>
        <v>1</v>
      </c>
      <c r="N36" s="107" t="s">
        <v>1157</v>
      </c>
      <c r="O36" s="60"/>
    </row>
    <row r="37" spans="1:15" s="6" customFormat="1" ht="24.75" customHeight="1" x14ac:dyDescent="0.25">
      <c r="A37" s="73">
        <v>4</v>
      </c>
      <c r="B37" s="113"/>
      <c r="C37" s="107"/>
      <c r="D37" s="114"/>
      <c r="E37" s="115"/>
      <c r="F37" s="115"/>
      <c r="G37" s="109" t="str">
        <f t="shared" si="1"/>
        <v/>
      </c>
      <c r="H37" s="113"/>
      <c r="I37" s="114" t="s">
        <v>992</v>
      </c>
      <c r="J37" s="114" t="s">
        <v>995</v>
      </c>
      <c r="K37" s="111">
        <v>454535</v>
      </c>
      <c r="L37" s="107" t="s">
        <v>1154</v>
      </c>
      <c r="M37" s="112">
        <f t="shared" si="0"/>
        <v>1</v>
      </c>
      <c r="N37" s="107" t="s">
        <v>32</v>
      </c>
      <c r="O37" s="60"/>
    </row>
    <row r="38" spans="1:15" s="7" customFormat="1" ht="24.75" customHeight="1" x14ac:dyDescent="0.25">
      <c r="A38" s="74">
        <v>5</v>
      </c>
      <c r="B38" s="113"/>
      <c r="C38" s="107"/>
      <c r="D38" s="116"/>
      <c r="E38" s="116"/>
      <c r="F38" s="116"/>
      <c r="G38" s="109" t="str">
        <f t="shared" si="1"/>
        <v/>
      </c>
      <c r="H38" s="113"/>
      <c r="I38" s="114" t="s">
        <v>459</v>
      </c>
      <c r="J38" s="114" t="s">
        <v>974</v>
      </c>
      <c r="K38" s="111">
        <v>756545435</v>
      </c>
      <c r="L38" s="107" t="s">
        <v>1154</v>
      </c>
      <c r="M38" s="112">
        <f t="shared" si="0"/>
        <v>1</v>
      </c>
      <c r="N38" s="107" t="s">
        <v>1157</v>
      </c>
      <c r="O38" s="60"/>
    </row>
    <row r="39" spans="1:15" s="7" customFormat="1" ht="24.75" customHeight="1" x14ac:dyDescent="0.25">
      <c r="A39" s="74">
        <v>6</v>
      </c>
      <c r="B39" s="113"/>
      <c r="C39" s="107"/>
      <c r="D39" s="116"/>
      <c r="E39" s="116"/>
      <c r="F39" s="116"/>
      <c r="G39" s="109" t="str">
        <f t="shared" si="1"/>
        <v/>
      </c>
      <c r="H39" s="113"/>
      <c r="I39" s="114" t="s">
        <v>747</v>
      </c>
      <c r="J39" s="114" t="s">
        <v>752</v>
      </c>
      <c r="K39" s="111">
        <v>233244434</v>
      </c>
      <c r="L39" s="107" t="s">
        <v>1154</v>
      </c>
      <c r="M39" s="112">
        <f t="shared" si="0"/>
        <v>1</v>
      </c>
      <c r="N39" s="107" t="s">
        <v>32</v>
      </c>
      <c r="O39" s="60"/>
    </row>
    <row r="40" spans="1:15" s="7" customFormat="1" ht="24.75" customHeight="1" x14ac:dyDescent="0.25">
      <c r="A40" s="74">
        <v>7</v>
      </c>
      <c r="B40" s="113"/>
      <c r="C40" s="107"/>
      <c r="D40" s="116"/>
      <c r="E40" s="116"/>
      <c r="F40" s="116"/>
      <c r="G40" s="109" t="str">
        <f t="shared" si="1"/>
        <v/>
      </c>
      <c r="H40" s="113"/>
      <c r="I40" s="114" t="s">
        <v>70</v>
      </c>
      <c r="J40" s="114" t="s">
        <v>406</v>
      </c>
      <c r="K40" s="117"/>
      <c r="L40" s="107"/>
      <c r="M40" s="118" t="str">
        <f t="shared" si="0"/>
        <v/>
      </c>
      <c r="N40" s="107"/>
      <c r="O40" s="60"/>
    </row>
    <row r="41" spans="1:15" s="7" customFormat="1" ht="24.75" customHeight="1" x14ac:dyDescent="0.25">
      <c r="A41" s="74">
        <v>8</v>
      </c>
      <c r="B41" s="113"/>
      <c r="C41" s="107"/>
      <c r="D41" s="116"/>
      <c r="E41" s="116"/>
      <c r="F41" s="116"/>
      <c r="G41" s="109" t="str">
        <f t="shared" si="1"/>
        <v/>
      </c>
      <c r="H41" s="113"/>
      <c r="I41" s="114" t="s">
        <v>41</v>
      </c>
      <c r="J41" s="114" t="s">
        <v>41</v>
      </c>
      <c r="K41" s="117"/>
      <c r="L41" s="107"/>
      <c r="M41" s="118" t="str">
        <f t="shared" si="0"/>
        <v/>
      </c>
      <c r="N41" s="107"/>
      <c r="O41" s="60"/>
    </row>
    <row r="42" spans="1:15" s="7" customFormat="1" ht="24.75" customHeight="1" x14ac:dyDescent="0.25">
      <c r="A42" s="74">
        <v>9</v>
      </c>
      <c r="B42" s="113"/>
      <c r="C42" s="107"/>
      <c r="D42" s="116"/>
      <c r="E42" s="116"/>
      <c r="F42" s="116"/>
      <c r="G42" s="109" t="str">
        <f t="shared" si="1"/>
        <v/>
      </c>
      <c r="H42" s="113"/>
      <c r="I42" s="114" t="s">
        <v>261</v>
      </c>
      <c r="J42" s="114" t="s">
        <v>262</v>
      </c>
      <c r="K42" s="117"/>
      <c r="L42" s="107"/>
      <c r="M42" s="118" t="str">
        <f t="shared" si="0"/>
        <v/>
      </c>
      <c r="N42" s="107"/>
      <c r="O42" s="60"/>
    </row>
    <row r="43" spans="1:15" s="7" customFormat="1" ht="24.75" customHeight="1" x14ac:dyDescent="0.25">
      <c r="A43" s="74">
        <v>10</v>
      </c>
      <c r="B43" s="113"/>
      <c r="C43" s="107"/>
      <c r="D43" s="116"/>
      <c r="E43" s="116"/>
      <c r="F43" s="116"/>
      <c r="G43" s="109" t="str">
        <f t="shared" si="1"/>
        <v/>
      </c>
      <c r="H43" s="113"/>
      <c r="I43" s="116" t="s">
        <v>1161</v>
      </c>
      <c r="J43" s="116" t="s">
        <v>1040</v>
      </c>
      <c r="K43" s="117"/>
      <c r="L43" s="107"/>
      <c r="M43" s="118" t="str">
        <f t="shared" si="0"/>
        <v/>
      </c>
      <c r="N43" s="107"/>
      <c r="O43" s="60"/>
    </row>
    <row r="44" spans="1:15" s="7" customFormat="1" ht="24.75" customHeight="1" x14ac:dyDescent="0.25">
      <c r="A44" s="74">
        <v>11</v>
      </c>
      <c r="B44" s="113"/>
      <c r="C44" s="107"/>
      <c r="D44" s="116"/>
      <c r="E44" s="116"/>
      <c r="F44" s="116"/>
      <c r="G44" s="109" t="str">
        <f t="shared" si="1"/>
        <v/>
      </c>
      <c r="H44" s="113"/>
      <c r="I44" s="116" t="s">
        <v>1076</v>
      </c>
      <c r="J44" s="116" t="s">
        <v>1077</v>
      </c>
      <c r="K44" s="117"/>
      <c r="L44" s="107"/>
      <c r="M44" s="118" t="str">
        <f t="shared" si="0"/>
        <v/>
      </c>
      <c r="N44" s="107"/>
      <c r="O44" s="60"/>
    </row>
    <row r="45" spans="1:15" s="7" customFormat="1" ht="24.75" customHeight="1" x14ac:dyDescent="0.25">
      <c r="A45" s="74">
        <v>12</v>
      </c>
      <c r="B45" s="113"/>
      <c r="C45" s="107"/>
      <c r="D45" s="116"/>
      <c r="E45" s="116"/>
      <c r="F45" s="116"/>
      <c r="G45" s="109" t="str">
        <f t="shared" si="1"/>
        <v/>
      </c>
      <c r="H45" s="113"/>
      <c r="I45" s="116" t="s">
        <v>169</v>
      </c>
      <c r="J45" s="116" t="s">
        <v>172</v>
      </c>
      <c r="K45" s="117"/>
      <c r="L45" s="107"/>
      <c r="M45" s="118" t="str">
        <f t="shared" si="0"/>
        <v/>
      </c>
      <c r="N45" s="107"/>
      <c r="O45" s="60"/>
    </row>
    <row r="46" spans="1:15" s="7" customFormat="1" ht="24.75" customHeight="1" x14ac:dyDescent="0.25">
      <c r="A46" s="74">
        <v>13</v>
      </c>
      <c r="B46" s="113"/>
      <c r="C46" s="107"/>
      <c r="D46" s="116"/>
      <c r="E46" s="116"/>
      <c r="F46" s="116"/>
      <c r="G46" s="109" t="str">
        <f t="shared" si="1"/>
        <v/>
      </c>
      <c r="H46" s="113"/>
      <c r="I46" s="116" t="s">
        <v>1162</v>
      </c>
      <c r="J46" s="116" t="s">
        <v>1159</v>
      </c>
      <c r="K46" s="117"/>
      <c r="L46" s="107"/>
      <c r="M46" s="118" t="str">
        <f t="shared" si="0"/>
        <v/>
      </c>
      <c r="N46" s="107"/>
      <c r="O46" s="60"/>
    </row>
    <row r="47" spans="1:15" s="7" customFormat="1" ht="24.75" customHeight="1" x14ac:dyDescent="0.25">
      <c r="A47" s="74">
        <v>14</v>
      </c>
      <c r="B47" s="113"/>
      <c r="C47" s="107"/>
      <c r="D47" s="116"/>
      <c r="E47" s="116"/>
      <c r="F47" s="116"/>
      <c r="G47" s="109" t="str">
        <f t="shared" si="1"/>
        <v/>
      </c>
      <c r="H47" s="113"/>
      <c r="I47" s="116" t="s">
        <v>214</v>
      </c>
      <c r="J47" s="116" t="s">
        <v>217</v>
      </c>
      <c r="K47" s="117"/>
      <c r="L47" s="107"/>
      <c r="M47" s="118" t="str">
        <f t="shared" si="0"/>
        <v/>
      </c>
      <c r="N47" s="107"/>
      <c r="O47" s="60"/>
    </row>
    <row r="48" spans="1:15" s="7" customFormat="1" ht="24.75" customHeight="1" x14ac:dyDescent="0.25">
      <c r="A48" s="74">
        <v>15</v>
      </c>
      <c r="B48" s="113"/>
      <c r="C48" s="107"/>
      <c r="D48" s="116"/>
      <c r="E48" s="116"/>
      <c r="F48" s="116"/>
      <c r="G48" s="109" t="str">
        <f t="shared" si="1"/>
        <v/>
      </c>
      <c r="H48" s="113"/>
      <c r="I48" s="116" t="s">
        <v>261</v>
      </c>
      <c r="J48" s="116" t="s">
        <v>262</v>
      </c>
      <c r="K48" s="117"/>
      <c r="L48" s="107"/>
      <c r="M48" s="118" t="str">
        <f t="shared" si="0"/>
        <v/>
      </c>
      <c r="N48" s="107"/>
      <c r="O48" s="60"/>
    </row>
    <row r="49" spans="1:15" s="7" customFormat="1" ht="24.75" customHeight="1" x14ac:dyDescent="0.25">
      <c r="A49" s="74">
        <v>16</v>
      </c>
      <c r="B49" s="113"/>
      <c r="C49" s="107"/>
      <c r="D49" s="116"/>
      <c r="E49" s="116"/>
      <c r="F49" s="116"/>
      <c r="G49" s="109" t="str">
        <f t="shared" si="1"/>
        <v/>
      </c>
      <c r="H49" s="113"/>
      <c r="I49" s="116" t="s">
        <v>1084</v>
      </c>
      <c r="J49" s="116" t="s">
        <v>1087</v>
      </c>
      <c r="K49" s="117"/>
      <c r="L49" s="107"/>
      <c r="M49" s="118" t="str">
        <f t="shared" si="0"/>
        <v/>
      </c>
      <c r="N49" s="107"/>
      <c r="O49" s="60"/>
    </row>
    <row r="50" spans="1:15" s="7" customFormat="1" ht="24.75" customHeight="1" x14ac:dyDescent="0.25">
      <c r="A50" s="74">
        <v>17</v>
      </c>
      <c r="B50" s="113"/>
      <c r="C50" s="107"/>
      <c r="D50" s="116"/>
      <c r="E50" s="116"/>
      <c r="F50" s="116"/>
      <c r="G50" s="109" t="str">
        <f t="shared" si="1"/>
        <v/>
      </c>
      <c r="H50" s="113"/>
      <c r="I50" s="116" t="s">
        <v>41</v>
      </c>
      <c r="J50" s="116" t="s">
        <v>41</v>
      </c>
      <c r="K50" s="117"/>
      <c r="L50" s="107"/>
      <c r="M50" s="118" t="str">
        <f t="shared" si="0"/>
        <v/>
      </c>
      <c r="N50" s="107"/>
      <c r="O50" s="60"/>
    </row>
    <row r="51" spans="1:15" s="7" customFormat="1" ht="24.75" customHeight="1" x14ac:dyDescent="0.25">
      <c r="A51" s="74">
        <v>18</v>
      </c>
      <c r="B51" s="113"/>
      <c r="C51" s="107"/>
      <c r="D51" s="116"/>
      <c r="E51" s="116"/>
      <c r="F51" s="116"/>
      <c r="G51" s="109" t="str">
        <f t="shared" si="1"/>
        <v/>
      </c>
      <c r="H51" s="113"/>
      <c r="I51" s="116" t="s">
        <v>1161</v>
      </c>
      <c r="J51" s="116" t="s">
        <v>1044</v>
      </c>
      <c r="K51" s="117"/>
      <c r="L51" s="107"/>
      <c r="M51" s="118" t="str">
        <f t="shared" si="0"/>
        <v/>
      </c>
      <c r="N51" s="107"/>
      <c r="O51" s="60"/>
    </row>
    <row r="52" spans="1:15" s="7" customFormat="1" ht="24.75" customHeight="1" x14ac:dyDescent="0.25">
      <c r="A52" s="74">
        <v>19</v>
      </c>
      <c r="B52" s="113"/>
      <c r="C52" s="107"/>
      <c r="D52" s="116"/>
      <c r="E52" s="116"/>
      <c r="F52" s="116"/>
      <c r="G52" s="109" t="str">
        <f t="shared" si="1"/>
        <v/>
      </c>
      <c r="H52" s="113"/>
      <c r="I52" s="116" t="s">
        <v>868</v>
      </c>
      <c r="J52" s="116" t="s">
        <v>829</v>
      </c>
      <c r="K52" s="117"/>
      <c r="L52" s="107"/>
      <c r="M52" s="118" t="str">
        <f t="shared" si="0"/>
        <v/>
      </c>
      <c r="N52" s="107"/>
      <c r="O52" s="60"/>
    </row>
    <row r="53" spans="1:15" s="7" customFormat="1" ht="24.75" customHeight="1" x14ac:dyDescent="0.25">
      <c r="A53" s="74">
        <v>20</v>
      </c>
      <c r="B53" s="113"/>
      <c r="C53" s="107"/>
      <c r="D53" s="116"/>
      <c r="E53" s="116"/>
      <c r="F53" s="116"/>
      <c r="G53" s="109" t="str">
        <f t="shared" si="1"/>
        <v/>
      </c>
      <c r="H53" s="113"/>
      <c r="I53" s="116" t="s">
        <v>747</v>
      </c>
      <c r="J53" s="116" t="s">
        <v>708</v>
      </c>
      <c r="K53" s="117"/>
      <c r="L53" s="107"/>
      <c r="M53" s="118" t="str">
        <f t="shared" si="0"/>
        <v/>
      </c>
      <c r="N53" s="107"/>
      <c r="O53" s="60"/>
    </row>
    <row r="54" spans="1:15" s="7" customFormat="1" ht="24.75" customHeight="1" thickBot="1" x14ac:dyDescent="0.3">
      <c r="A54" s="80"/>
      <c r="B54" s="80"/>
      <c r="C54" s="80"/>
      <c r="D54" s="80"/>
      <c r="E54" s="80"/>
      <c r="F54" s="80"/>
      <c r="G54" s="80"/>
      <c r="H54" s="80"/>
      <c r="I54" s="80"/>
      <c r="J54" s="80"/>
      <c r="K54" s="80"/>
      <c r="L54" s="80"/>
      <c r="M54" s="80"/>
      <c r="N54" s="87"/>
      <c r="O54" s="79"/>
    </row>
    <row r="55" spans="1:15" ht="8.25" customHeight="1" thickBot="1" x14ac:dyDescent="0.3"/>
    <row r="56" spans="1:15" s="20" customFormat="1" ht="31.5" customHeight="1" thickBot="1" x14ac:dyDescent="0.3">
      <c r="A56" s="176" t="s">
        <v>2662</v>
      </c>
      <c r="B56" s="177"/>
      <c r="C56" s="177"/>
      <c r="D56" s="177"/>
      <c r="E56" s="177"/>
      <c r="F56" s="177"/>
      <c r="G56" s="177"/>
      <c r="H56" s="177"/>
      <c r="I56" s="177"/>
      <c r="J56" s="177"/>
      <c r="K56" s="177"/>
      <c r="L56" s="177"/>
      <c r="M56" s="177"/>
      <c r="N56" s="177"/>
      <c r="O56" s="178"/>
    </row>
    <row r="57" spans="1:15" ht="15" customHeight="1" x14ac:dyDescent="0.25">
      <c r="A57" s="179" t="s">
        <v>15</v>
      </c>
      <c r="B57" s="180"/>
      <c r="C57" s="180"/>
      <c r="D57" s="180"/>
      <c r="E57" s="180"/>
      <c r="F57" s="180"/>
      <c r="G57" s="180"/>
      <c r="H57" s="180"/>
      <c r="I57" s="180"/>
      <c r="J57" s="180"/>
      <c r="K57" s="180"/>
      <c r="L57" s="180"/>
      <c r="M57" s="180"/>
      <c r="N57" s="180"/>
      <c r="O57" s="181"/>
    </row>
    <row r="58" spans="1:15" x14ac:dyDescent="0.25">
      <c r="A58" s="182"/>
      <c r="B58" s="183"/>
      <c r="C58" s="183"/>
      <c r="D58" s="183"/>
      <c r="E58" s="183"/>
      <c r="F58" s="183"/>
      <c r="G58" s="183"/>
      <c r="H58" s="183"/>
      <c r="I58" s="183"/>
      <c r="J58" s="183"/>
      <c r="K58" s="183"/>
      <c r="L58" s="183"/>
      <c r="M58" s="183"/>
      <c r="N58" s="183"/>
      <c r="O58" s="184"/>
    </row>
    <row r="59" spans="1:15" s="1" customFormat="1" ht="26.25" customHeight="1" x14ac:dyDescent="0.25">
      <c r="I59" s="163" t="s">
        <v>11</v>
      </c>
      <c r="J59" s="164"/>
    </row>
    <row r="60" spans="1:15" s="1" customFormat="1" ht="44.25" customHeight="1" x14ac:dyDescent="0.25">
      <c r="A60" s="91" t="s">
        <v>2632</v>
      </c>
      <c r="B60" s="92" t="s">
        <v>7</v>
      </c>
      <c r="C60" s="92" t="s">
        <v>25</v>
      </c>
      <c r="D60" s="92" t="s">
        <v>26</v>
      </c>
      <c r="E60" s="92" t="s">
        <v>2702</v>
      </c>
      <c r="F60" s="92" t="s">
        <v>2703</v>
      </c>
      <c r="G60" s="92" t="s">
        <v>30</v>
      </c>
      <c r="H60" s="92" t="s">
        <v>9</v>
      </c>
      <c r="I60" s="93" t="s">
        <v>13</v>
      </c>
      <c r="J60" s="93" t="s">
        <v>12</v>
      </c>
      <c r="K60" s="92" t="s">
        <v>8</v>
      </c>
      <c r="L60" s="92" t="s">
        <v>2633</v>
      </c>
      <c r="M60" s="92" t="s">
        <v>2634</v>
      </c>
      <c r="N60" s="92" t="s">
        <v>10</v>
      </c>
      <c r="O60" s="97" t="s">
        <v>1166</v>
      </c>
    </row>
    <row r="61" spans="1:15" s="6" customFormat="1" ht="24.75" customHeight="1" x14ac:dyDescent="0.25">
      <c r="A61" s="73">
        <v>1</v>
      </c>
      <c r="B61" s="106" t="s">
        <v>1170</v>
      </c>
      <c r="C61" s="107" t="s">
        <v>38</v>
      </c>
      <c r="D61" s="101" t="s">
        <v>29</v>
      </c>
      <c r="E61" s="108">
        <v>43172</v>
      </c>
      <c r="F61" s="108">
        <v>43598</v>
      </c>
      <c r="G61" s="109">
        <f>IF(AND(E61&lt;&gt;"",F61&lt;&gt;""),((F61-E61)/30),"")</f>
        <v>14.2</v>
      </c>
      <c r="H61" s="106"/>
      <c r="I61" s="110" t="s">
        <v>465</v>
      </c>
      <c r="J61" s="110" t="s">
        <v>50</v>
      </c>
      <c r="K61" s="119">
        <v>1500000000</v>
      </c>
      <c r="L61" s="120">
        <f t="shared" ref="L61:L80" si="2">+IF(AND(K61&gt;0,O61="Ejecución"),K61/877802,IF(AND(K61&gt;0,O61&lt;&gt;"Ejecución"),"-",""))</f>
        <v>1708.8136048903966</v>
      </c>
      <c r="M61" s="107" t="s">
        <v>1154</v>
      </c>
      <c r="N61" s="118">
        <f t="shared" ref="N61:N80" si="3">+IF(M61="No",1,IF(M61="Si","Ingrese %",""))</f>
        <v>1</v>
      </c>
      <c r="O61" s="121" t="s">
        <v>1156</v>
      </c>
    </row>
    <row r="62" spans="1:15" s="6" customFormat="1" ht="24.75" customHeight="1" x14ac:dyDescent="0.25">
      <c r="A62" s="73">
        <v>2</v>
      </c>
      <c r="B62" s="106" t="s">
        <v>1170</v>
      </c>
      <c r="C62" s="107"/>
      <c r="D62" s="101" t="s">
        <v>29</v>
      </c>
      <c r="E62" s="108">
        <v>43172</v>
      </c>
      <c r="F62" s="108">
        <v>43598</v>
      </c>
      <c r="G62" s="109">
        <f>IF(AND(E62&lt;&gt;"",F62&lt;&gt;""),((F62-E62)/30),"")</f>
        <v>14.2</v>
      </c>
      <c r="H62" s="106"/>
      <c r="I62" s="110" t="s">
        <v>214</v>
      </c>
      <c r="J62" s="110" t="s">
        <v>43</v>
      </c>
      <c r="K62" s="122">
        <v>900324234234</v>
      </c>
      <c r="L62" s="120">
        <f t="shared" si="2"/>
        <v>1025657.5335143916</v>
      </c>
      <c r="M62" s="107" t="s">
        <v>31</v>
      </c>
      <c r="N62" s="118" t="str">
        <f t="shared" si="3"/>
        <v>Ingrese %</v>
      </c>
      <c r="O62" s="121" t="s">
        <v>1156</v>
      </c>
    </row>
    <row r="63" spans="1:15" s="6" customFormat="1" ht="24.75" customHeight="1" x14ac:dyDescent="0.25">
      <c r="A63" s="73">
        <v>3</v>
      </c>
      <c r="B63" s="106" t="s">
        <v>1170</v>
      </c>
      <c r="C63" s="107"/>
      <c r="D63" s="101" t="s">
        <v>29</v>
      </c>
      <c r="E63" s="108">
        <v>43172</v>
      </c>
      <c r="F63" s="108">
        <v>43598</v>
      </c>
      <c r="G63" s="109">
        <f t="shared" ref="G63:G80" si="4">IF(AND(E63&lt;&gt;"",F63&lt;&gt;""),((F63-E63)/30),"")</f>
        <v>14.2</v>
      </c>
      <c r="H63" s="106"/>
      <c r="I63" s="110" t="s">
        <v>41</v>
      </c>
      <c r="J63" s="110" t="s">
        <v>41</v>
      </c>
      <c r="K63" s="122">
        <v>4324324234</v>
      </c>
      <c r="L63" s="120">
        <f t="shared" si="2"/>
        <v>4926.3093886776287</v>
      </c>
      <c r="M63" s="107" t="s">
        <v>1154</v>
      </c>
      <c r="N63" s="118">
        <f t="shared" si="3"/>
        <v>1</v>
      </c>
      <c r="O63" s="121" t="s">
        <v>1156</v>
      </c>
    </row>
    <row r="64" spans="1:15" s="6" customFormat="1" ht="24.75" customHeight="1" x14ac:dyDescent="0.25">
      <c r="A64" s="73">
        <v>4</v>
      </c>
      <c r="B64" s="113"/>
      <c r="C64" s="107"/>
      <c r="D64" s="114"/>
      <c r="E64" s="115"/>
      <c r="F64" s="115"/>
      <c r="G64" s="109" t="str">
        <f t="shared" si="4"/>
        <v/>
      </c>
      <c r="H64" s="113"/>
      <c r="I64" s="114" t="s">
        <v>1140</v>
      </c>
      <c r="J64" s="114" t="s">
        <v>813</v>
      </c>
      <c r="K64" s="122">
        <v>454535</v>
      </c>
      <c r="L64" s="120">
        <f t="shared" si="2"/>
        <v>0.51781039459923761</v>
      </c>
      <c r="M64" s="107"/>
      <c r="N64" s="118" t="str">
        <f t="shared" si="3"/>
        <v/>
      </c>
      <c r="O64" s="121" t="s">
        <v>1156</v>
      </c>
    </row>
    <row r="65" spans="1:15" s="7" customFormat="1" ht="24.75" customHeight="1" x14ac:dyDescent="0.25">
      <c r="A65" s="74">
        <v>5</v>
      </c>
      <c r="B65" s="113"/>
      <c r="C65" s="107"/>
      <c r="D65" s="116"/>
      <c r="E65" s="116"/>
      <c r="F65" s="116"/>
      <c r="G65" s="109" t="str">
        <f t="shared" si="4"/>
        <v/>
      </c>
      <c r="H65" s="113"/>
      <c r="I65" s="114" t="s">
        <v>1148</v>
      </c>
      <c r="J65" s="114" t="s">
        <v>894</v>
      </c>
      <c r="K65" s="122">
        <v>756545435</v>
      </c>
      <c r="L65" s="120">
        <f t="shared" si="2"/>
        <v>861.86342136381552</v>
      </c>
      <c r="M65" s="107"/>
      <c r="N65" s="118" t="str">
        <f t="shared" si="3"/>
        <v/>
      </c>
      <c r="O65" s="121" t="s">
        <v>1156</v>
      </c>
    </row>
    <row r="66" spans="1:15" s="7" customFormat="1" ht="24.75" customHeight="1" x14ac:dyDescent="0.25">
      <c r="A66" s="74">
        <v>6</v>
      </c>
      <c r="B66" s="113"/>
      <c r="C66" s="107"/>
      <c r="D66" s="116"/>
      <c r="E66" s="116"/>
      <c r="F66" s="116"/>
      <c r="G66" s="109" t="str">
        <f t="shared" si="4"/>
        <v/>
      </c>
      <c r="H66" s="113"/>
      <c r="I66" s="114" t="s">
        <v>747</v>
      </c>
      <c r="J66" s="114" t="s">
        <v>752</v>
      </c>
      <c r="K66" s="122">
        <v>233244434</v>
      </c>
      <c r="L66" s="120">
        <f t="shared" si="2"/>
        <v>265.71417472277346</v>
      </c>
      <c r="M66" s="107"/>
      <c r="N66" s="118" t="str">
        <f t="shared" si="3"/>
        <v/>
      </c>
      <c r="O66" s="121" t="s">
        <v>1156</v>
      </c>
    </row>
    <row r="67" spans="1:15" s="7" customFormat="1" ht="24.75" customHeight="1" x14ac:dyDescent="0.25">
      <c r="A67" s="74">
        <v>7</v>
      </c>
      <c r="B67" s="113"/>
      <c r="C67" s="107"/>
      <c r="D67" s="116"/>
      <c r="E67" s="116"/>
      <c r="F67" s="116"/>
      <c r="G67" s="109" t="str">
        <f t="shared" si="4"/>
        <v/>
      </c>
      <c r="H67" s="113"/>
      <c r="I67" s="114" t="s">
        <v>70</v>
      </c>
      <c r="J67" s="114" t="s">
        <v>406</v>
      </c>
      <c r="K67" s="122"/>
      <c r="L67" s="120" t="str">
        <f t="shared" si="2"/>
        <v/>
      </c>
      <c r="M67" s="107"/>
      <c r="N67" s="118" t="str">
        <f t="shared" si="3"/>
        <v/>
      </c>
      <c r="O67" s="121"/>
    </row>
    <row r="68" spans="1:15" s="7" customFormat="1" ht="24.75" customHeight="1" x14ac:dyDescent="0.25">
      <c r="A68" s="74">
        <v>8</v>
      </c>
      <c r="B68" s="113"/>
      <c r="C68" s="107"/>
      <c r="D68" s="116"/>
      <c r="E68" s="116"/>
      <c r="F68" s="116"/>
      <c r="G68" s="109" t="str">
        <f t="shared" si="4"/>
        <v/>
      </c>
      <c r="H68" s="113"/>
      <c r="I68" s="114" t="s">
        <v>41</v>
      </c>
      <c r="J68" s="114" t="s">
        <v>41</v>
      </c>
      <c r="K68" s="122"/>
      <c r="L68" s="120" t="str">
        <f t="shared" si="2"/>
        <v/>
      </c>
      <c r="M68" s="107"/>
      <c r="N68" s="118" t="str">
        <f t="shared" si="3"/>
        <v/>
      </c>
      <c r="O68" s="121"/>
    </row>
    <row r="69" spans="1:15" s="7" customFormat="1" ht="24.75" customHeight="1" x14ac:dyDescent="0.25">
      <c r="A69" s="74">
        <v>9</v>
      </c>
      <c r="B69" s="113"/>
      <c r="C69" s="107"/>
      <c r="D69" s="116"/>
      <c r="E69" s="116"/>
      <c r="F69" s="116"/>
      <c r="G69" s="109" t="str">
        <f t="shared" si="4"/>
        <v/>
      </c>
      <c r="H69" s="113"/>
      <c r="I69" s="114" t="s">
        <v>261</v>
      </c>
      <c r="J69" s="114" t="s">
        <v>262</v>
      </c>
      <c r="K69" s="122"/>
      <c r="L69" s="120" t="str">
        <f t="shared" si="2"/>
        <v/>
      </c>
      <c r="M69" s="107"/>
      <c r="N69" s="118" t="str">
        <f t="shared" si="3"/>
        <v/>
      </c>
      <c r="O69" s="121"/>
    </row>
    <row r="70" spans="1:15" s="7" customFormat="1" ht="24.75" customHeight="1" x14ac:dyDescent="0.25">
      <c r="A70" s="74">
        <v>10</v>
      </c>
      <c r="B70" s="113"/>
      <c r="C70" s="107"/>
      <c r="D70" s="116"/>
      <c r="E70" s="116"/>
      <c r="F70" s="116"/>
      <c r="G70" s="109" t="str">
        <f t="shared" si="4"/>
        <v/>
      </c>
      <c r="H70" s="113"/>
      <c r="I70" s="116" t="s">
        <v>459</v>
      </c>
      <c r="J70" s="116" t="s">
        <v>968</v>
      </c>
      <c r="K70" s="122"/>
      <c r="L70" s="120" t="str">
        <f t="shared" si="2"/>
        <v/>
      </c>
      <c r="M70" s="107"/>
      <c r="N70" s="118" t="str">
        <f t="shared" si="3"/>
        <v/>
      </c>
      <c r="O70" s="121"/>
    </row>
    <row r="71" spans="1:15" s="7" customFormat="1" ht="24.75" customHeight="1" x14ac:dyDescent="0.25">
      <c r="A71" s="74">
        <v>11</v>
      </c>
      <c r="B71" s="113"/>
      <c r="C71" s="107"/>
      <c r="D71" s="116"/>
      <c r="E71" s="116"/>
      <c r="F71" s="116"/>
      <c r="G71" s="109" t="str">
        <f t="shared" si="4"/>
        <v/>
      </c>
      <c r="H71" s="113"/>
      <c r="I71" s="116" t="s">
        <v>1076</v>
      </c>
      <c r="J71" s="116" t="s">
        <v>1077</v>
      </c>
      <c r="K71" s="122"/>
      <c r="L71" s="120" t="str">
        <f t="shared" si="2"/>
        <v/>
      </c>
      <c r="M71" s="107"/>
      <c r="N71" s="118" t="str">
        <f t="shared" si="3"/>
        <v/>
      </c>
      <c r="O71" s="121"/>
    </row>
    <row r="72" spans="1:15" s="7" customFormat="1" ht="24.75" customHeight="1" x14ac:dyDescent="0.25">
      <c r="A72" s="74">
        <v>12</v>
      </c>
      <c r="B72" s="113"/>
      <c r="C72" s="107"/>
      <c r="D72" s="116"/>
      <c r="E72" s="116"/>
      <c r="F72" s="116"/>
      <c r="G72" s="109" t="str">
        <f t="shared" si="4"/>
        <v/>
      </c>
      <c r="H72" s="113"/>
      <c r="I72" s="116" t="s">
        <v>70</v>
      </c>
      <c r="J72" s="116" t="s">
        <v>172</v>
      </c>
      <c r="K72" s="122"/>
      <c r="L72" s="120" t="str">
        <f t="shared" si="2"/>
        <v/>
      </c>
      <c r="M72" s="107"/>
      <c r="N72" s="118" t="str">
        <f t="shared" si="3"/>
        <v/>
      </c>
      <c r="O72" s="121"/>
    </row>
    <row r="73" spans="1:15" s="7" customFormat="1" ht="24.75" customHeight="1" x14ac:dyDescent="0.25">
      <c r="A73" s="74">
        <v>13</v>
      </c>
      <c r="B73" s="113"/>
      <c r="C73" s="107"/>
      <c r="D73" s="116"/>
      <c r="E73" s="116"/>
      <c r="F73" s="116"/>
      <c r="G73" s="109" t="str">
        <f t="shared" si="4"/>
        <v/>
      </c>
      <c r="H73" s="113"/>
      <c r="I73" s="116" t="s">
        <v>1162</v>
      </c>
      <c r="J73" s="116" t="s">
        <v>1159</v>
      </c>
      <c r="K73" s="122"/>
      <c r="L73" s="120" t="str">
        <f t="shared" si="2"/>
        <v/>
      </c>
      <c r="M73" s="107"/>
      <c r="N73" s="118" t="str">
        <f t="shared" si="3"/>
        <v/>
      </c>
      <c r="O73" s="121"/>
    </row>
    <row r="74" spans="1:15" s="7" customFormat="1" ht="24.75" customHeight="1" x14ac:dyDescent="0.25">
      <c r="A74" s="74">
        <v>14</v>
      </c>
      <c r="B74" s="113"/>
      <c r="C74" s="107"/>
      <c r="D74" s="116"/>
      <c r="E74" s="116"/>
      <c r="F74" s="116"/>
      <c r="G74" s="109" t="str">
        <f t="shared" si="4"/>
        <v/>
      </c>
      <c r="H74" s="113"/>
      <c r="I74" s="116" t="s">
        <v>214</v>
      </c>
      <c r="J74" s="116" t="s">
        <v>217</v>
      </c>
      <c r="K74" s="122"/>
      <c r="L74" s="120" t="str">
        <f t="shared" si="2"/>
        <v/>
      </c>
      <c r="M74" s="107"/>
      <c r="N74" s="118" t="str">
        <f t="shared" si="3"/>
        <v/>
      </c>
      <c r="O74" s="121"/>
    </row>
    <row r="75" spans="1:15" s="7" customFormat="1" ht="24.75" customHeight="1" x14ac:dyDescent="0.25">
      <c r="A75" s="74">
        <v>15</v>
      </c>
      <c r="B75" s="113"/>
      <c r="C75" s="107"/>
      <c r="D75" s="116"/>
      <c r="E75" s="116"/>
      <c r="F75" s="116"/>
      <c r="G75" s="109" t="str">
        <f t="shared" si="4"/>
        <v/>
      </c>
      <c r="H75" s="113"/>
      <c r="I75" s="116" t="s">
        <v>261</v>
      </c>
      <c r="J75" s="116" t="s">
        <v>262</v>
      </c>
      <c r="K75" s="122"/>
      <c r="L75" s="120" t="str">
        <f t="shared" si="2"/>
        <v/>
      </c>
      <c r="M75" s="107"/>
      <c r="N75" s="118" t="str">
        <f t="shared" si="3"/>
        <v/>
      </c>
      <c r="O75" s="121"/>
    </row>
    <row r="76" spans="1:15" s="7" customFormat="1" ht="24.75" customHeight="1" x14ac:dyDescent="0.25">
      <c r="A76" s="74">
        <v>16</v>
      </c>
      <c r="B76" s="113"/>
      <c r="C76" s="107"/>
      <c r="D76" s="116"/>
      <c r="E76" s="116"/>
      <c r="F76" s="116"/>
      <c r="G76" s="109" t="str">
        <f t="shared" si="4"/>
        <v/>
      </c>
      <c r="H76" s="113"/>
      <c r="I76" s="116" t="s">
        <v>1084</v>
      </c>
      <c r="J76" s="116" t="s">
        <v>1087</v>
      </c>
      <c r="K76" s="122"/>
      <c r="L76" s="120" t="str">
        <f t="shared" si="2"/>
        <v/>
      </c>
      <c r="M76" s="107"/>
      <c r="N76" s="118" t="str">
        <f t="shared" si="3"/>
        <v/>
      </c>
      <c r="O76" s="121"/>
    </row>
    <row r="77" spans="1:15" s="7" customFormat="1" ht="24.75" customHeight="1" x14ac:dyDescent="0.25">
      <c r="A77" s="74">
        <v>17</v>
      </c>
      <c r="B77" s="113"/>
      <c r="C77" s="107"/>
      <c r="D77" s="116"/>
      <c r="E77" s="116"/>
      <c r="F77" s="116"/>
      <c r="G77" s="109" t="str">
        <f t="shared" si="4"/>
        <v/>
      </c>
      <c r="H77" s="113"/>
      <c r="I77" s="116" t="s">
        <v>41</v>
      </c>
      <c r="J77" s="116" t="s">
        <v>41</v>
      </c>
      <c r="K77" s="122"/>
      <c r="L77" s="120" t="str">
        <f t="shared" si="2"/>
        <v/>
      </c>
      <c r="M77" s="107"/>
      <c r="N77" s="118" t="str">
        <f t="shared" si="3"/>
        <v/>
      </c>
      <c r="O77" s="121"/>
    </row>
    <row r="78" spans="1:15" s="7" customFormat="1" ht="24.75" customHeight="1" x14ac:dyDescent="0.25">
      <c r="A78" s="74">
        <v>18</v>
      </c>
      <c r="B78" s="113"/>
      <c r="C78" s="107"/>
      <c r="D78" s="116"/>
      <c r="E78" s="116"/>
      <c r="F78" s="116"/>
      <c r="G78" s="109" t="str">
        <f t="shared" si="4"/>
        <v/>
      </c>
      <c r="H78" s="113"/>
      <c r="I78" s="116" t="s">
        <v>1161</v>
      </c>
      <c r="J78" s="116" t="s">
        <v>1044</v>
      </c>
      <c r="K78" s="122"/>
      <c r="L78" s="120" t="str">
        <f t="shared" si="2"/>
        <v/>
      </c>
      <c r="M78" s="107"/>
      <c r="N78" s="118" t="str">
        <f t="shared" si="3"/>
        <v/>
      </c>
      <c r="O78" s="121"/>
    </row>
    <row r="79" spans="1:15" s="7" customFormat="1" ht="24.75" customHeight="1" x14ac:dyDescent="0.25">
      <c r="A79" s="74">
        <v>19</v>
      </c>
      <c r="B79" s="113"/>
      <c r="C79" s="107"/>
      <c r="D79" s="116"/>
      <c r="E79" s="116"/>
      <c r="F79" s="116"/>
      <c r="G79" s="109" t="str">
        <f t="shared" si="4"/>
        <v/>
      </c>
      <c r="H79" s="113"/>
      <c r="I79" s="116" t="s">
        <v>1163</v>
      </c>
      <c r="J79" s="116" t="s">
        <v>829</v>
      </c>
      <c r="K79" s="122"/>
      <c r="L79" s="120" t="str">
        <f t="shared" si="2"/>
        <v/>
      </c>
      <c r="M79" s="107"/>
      <c r="N79" s="118" t="str">
        <f t="shared" si="3"/>
        <v/>
      </c>
      <c r="O79" s="121"/>
    </row>
    <row r="80" spans="1:15" s="7" customFormat="1" ht="24.75" customHeight="1" x14ac:dyDescent="0.25">
      <c r="A80" s="74">
        <v>20</v>
      </c>
      <c r="B80" s="113"/>
      <c r="C80" s="107"/>
      <c r="D80" s="116"/>
      <c r="E80" s="116"/>
      <c r="F80" s="116"/>
      <c r="G80" s="109" t="str">
        <f t="shared" si="4"/>
        <v/>
      </c>
      <c r="H80" s="113"/>
      <c r="I80" s="116" t="s">
        <v>1160</v>
      </c>
      <c r="J80" s="116" t="s">
        <v>708</v>
      </c>
      <c r="K80" s="122"/>
      <c r="L80" s="120" t="str">
        <f t="shared" si="2"/>
        <v/>
      </c>
      <c r="M80" s="107"/>
      <c r="N80" s="118" t="str">
        <f t="shared" si="3"/>
        <v/>
      </c>
      <c r="O80" s="121"/>
    </row>
    <row r="81" spans="1:21" s="7" customFormat="1" ht="24.75" customHeight="1" x14ac:dyDescent="0.25">
      <c r="A81" s="80"/>
      <c r="B81" s="80"/>
      <c r="C81" s="80"/>
      <c r="D81" s="80"/>
      <c r="E81" s="80"/>
      <c r="F81" s="80"/>
      <c r="G81" s="80"/>
      <c r="H81" s="80"/>
      <c r="I81" s="80"/>
      <c r="J81" s="80"/>
      <c r="K81" s="80"/>
      <c r="L81" s="80"/>
      <c r="M81" s="80"/>
      <c r="N81" s="80"/>
      <c r="O81" s="80"/>
    </row>
    <row r="82" spans="1:21" ht="8.25" customHeight="1" thickBot="1" x14ac:dyDescent="0.3"/>
    <row r="83" spans="1:21" s="20" customFormat="1" ht="31.5" customHeight="1" thickBot="1" x14ac:dyDescent="0.3">
      <c r="A83" s="149" t="s">
        <v>16</v>
      </c>
      <c r="B83" s="150"/>
      <c r="C83" s="150"/>
      <c r="D83" s="150"/>
      <c r="E83" s="151"/>
      <c r="F83" s="150" t="s">
        <v>18</v>
      </c>
      <c r="G83" s="150"/>
      <c r="H83" s="150"/>
      <c r="I83" s="149" t="s">
        <v>19</v>
      </c>
      <c r="J83" s="150"/>
      <c r="K83" s="150"/>
      <c r="L83" s="150"/>
      <c r="M83" s="150"/>
      <c r="N83" s="150"/>
      <c r="O83" s="151"/>
    </row>
    <row r="84" spans="1:21" ht="51.75" customHeight="1" x14ac:dyDescent="0.25">
      <c r="A84" s="165" t="s">
        <v>2653</v>
      </c>
      <c r="B84" s="166"/>
      <c r="C84" s="166"/>
      <c r="D84" s="166"/>
      <c r="E84" s="167"/>
      <c r="F84" s="168" t="s">
        <v>1174</v>
      </c>
      <c r="G84" s="168"/>
      <c r="H84" s="168"/>
      <c r="I84" s="165" t="s">
        <v>2656</v>
      </c>
      <c r="J84" s="166"/>
      <c r="K84" s="166"/>
      <c r="L84" s="166"/>
      <c r="M84" s="166"/>
      <c r="N84" s="166"/>
      <c r="O84" s="167"/>
    </row>
    <row r="85" spans="1:21" ht="9" customHeight="1" x14ac:dyDescent="0.25">
      <c r="A85" s="69"/>
      <c r="B85" s="70"/>
      <c r="C85" s="70"/>
      <c r="E85" s="9"/>
      <c r="F85" s="70"/>
      <c r="G85" s="70"/>
      <c r="H85" s="70"/>
      <c r="I85" s="69"/>
      <c r="J85" s="70"/>
      <c r="K85" s="5"/>
      <c r="L85" s="5"/>
      <c r="M85" s="5"/>
      <c r="N85" s="5"/>
      <c r="O85" s="9"/>
      <c r="Q85" s="4" t="s">
        <v>2700</v>
      </c>
      <c r="R85" s="4" t="s">
        <v>2701</v>
      </c>
      <c r="S85" s="4" t="s">
        <v>2681</v>
      </c>
    </row>
    <row r="86" spans="1:21" x14ac:dyDescent="0.25">
      <c r="A86" s="10"/>
      <c r="B86" s="169" t="s">
        <v>2635</v>
      </c>
      <c r="C86" s="169"/>
      <c r="D86" s="169"/>
      <c r="E86" s="9"/>
      <c r="F86" s="5"/>
      <c r="G86" s="170" t="s">
        <v>2635</v>
      </c>
      <c r="H86" s="170"/>
      <c r="I86" s="171" t="s">
        <v>1175</v>
      </c>
      <c r="J86" s="172"/>
      <c r="K86" s="172"/>
      <c r="L86" s="172"/>
      <c r="M86" s="172"/>
      <c r="N86" s="123" t="s">
        <v>31</v>
      </c>
      <c r="O86" s="9"/>
      <c r="S86" s="72" t="str">
        <f>N86</f>
        <v>Si</v>
      </c>
    </row>
    <row r="87" spans="1:21" x14ac:dyDescent="0.25">
      <c r="A87" s="10"/>
      <c r="B87" s="5"/>
      <c r="C87" s="5"/>
      <c r="D87" s="68" t="s">
        <v>17</v>
      </c>
      <c r="E87" s="9"/>
      <c r="F87" s="5"/>
      <c r="G87" s="68" t="s">
        <v>17</v>
      </c>
      <c r="I87" s="10"/>
      <c r="J87" s="5"/>
      <c r="K87" s="5"/>
      <c r="L87" s="5"/>
      <c r="M87" s="5"/>
      <c r="N87" s="5"/>
      <c r="O87" s="9"/>
      <c r="U87" s="4" t="s">
        <v>2680</v>
      </c>
    </row>
    <row r="88" spans="1:21" x14ac:dyDescent="0.25">
      <c r="A88" s="10"/>
      <c r="D88" s="123" t="s">
        <v>31</v>
      </c>
      <c r="E88" s="9"/>
      <c r="F88" s="5"/>
      <c r="G88" s="123" t="s">
        <v>31</v>
      </c>
      <c r="I88" s="173" t="s">
        <v>2673</v>
      </c>
      <c r="J88" s="174"/>
      <c r="K88" s="174"/>
      <c r="L88" s="174"/>
      <c r="M88" s="174"/>
      <c r="N88" s="174"/>
      <c r="O88" s="175"/>
      <c r="Q88" s="4" t="s">
        <v>18</v>
      </c>
      <c r="U88" s="72" t="str">
        <f>D88</f>
        <v>Si</v>
      </c>
    </row>
    <row r="89" spans="1:21" x14ac:dyDescent="0.25">
      <c r="A89" s="10"/>
      <c r="B89" s="8" t="s">
        <v>1172</v>
      </c>
      <c r="C89" s="5"/>
      <c r="D89" s="5"/>
      <c r="E89" s="9"/>
      <c r="F89" s="5"/>
      <c r="H89" s="45" t="s">
        <v>1173</v>
      </c>
      <c r="I89" s="173"/>
      <c r="J89" s="174"/>
      <c r="K89" s="174"/>
      <c r="L89" s="174"/>
      <c r="M89" s="174"/>
      <c r="N89" s="174"/>
      <c r="O89" s="175"/>
      <c r="Q89" s="72" t="str">
        <f>G88</f>
        <v>Si</v>
      </c>
    </row>
    <row r="90" spans="1:21" x14ac:dyDescent="0.25">
      <c r="A90" s="10"/>
      <c r="B90" s="8"/>
      <c r="C90" s="5"/>
      <c r="D90" s="5"/>
      <c r="E90" s="9"/>
      <c r="F90" s="5"/>
      <c r="H90" s="45"/>
      <c r="I90" s="39"/>
      <c r="J90" s="40"/>
      <c r="K90" s="40"/>
      <c r="L90" s="40"/>
      <c r="M90" s="40"/>
      <c r="N90" s="40"/>
      <c r="O90" s="63"/>
    </row>
    <row r="91" spans="1:21" ht="9" customHeight="1" thickBot="1" x14ac:dyDescent="0.3">
      <c r="A91" s="11"/>
      <c r="B91" s="12"/>
      <c r="C91" s="12"/>
      <c r="D91" s="12"/>
      <c r="E91" s="13"/>
      <c r="F91" s="12"/>
      <c r="G91" s="12"/>
      <c r="H91" s="12"/>
      <c r="I91" s="11"/>
      <c r="J91" s="12"/>
      <c r="K91" s="12"/>
      <c r="L91" s="12"/>
      <c r="M91" s="12"/>
      <c r="N91" s="12"/>
      <c r="O91" s="13"/>
    </row>
    <row r="92" spans="1:21" ht="8.25" customHeight="1" thickBot="1" x14ac:dyDescent="0.3"/>
    <row r="93" spans="1:21" s="20" customFormat="1" ht="31.5" customHeight="1" thickBot="1" x14ac:dyDescent="0.3">
      <c r="A93" s="149" t="s">
        <v>27</v>
      </c>
      <c r="B93" s="150"/>
      <c r="C93" s="150"/>
      <c r="D93" s="150"/>
      <c r="E93" s="150"/>
      <c r="F93" s="150"/>
      <c r="G93" s="150"/>
      <c r="H93" s="150"/>
      <c r="I93" s="150"/>
      <c r="J93" s="150"/>
      <c r="K93" s="150"/>
      <c r="L93" s="150"/>
      <c r="M93" s="150"/>
      <c r="N93" s="150"/>
      <c r="O93" s="151"/>
    </row>
    <row r="94" spans="1:21" ht="15" customHeight="1" x14ac:dyDescent="0.25">
      <c r="A94" s="153" t="s">
        <v>1177</v>
      </c>
      <c r="B94" s="154"/>
      <c r="C94" s="154"/>
      <c r="D94" s="154"/>
      <c r="E94" s="154"/>
      <c r="F94" s="154"/>
      <c r="G94" s="154"/>
      <c r="H94" s="154"/>
      <c r="I94" s="154"/>
      <c r="J94" s="154"/>
      <c r="K94" s="154"/>
      <c r="L94" s="154"/>
      <c r="M94" s="154"/>
      <c r="N94" s="154"/>
      <c r="O94" s="155"/>
    </row>
    <row r="95" spans="1:21" ht="15.75" thickBot="1" x14ac:dyDescent="0.3">
      <c r="A95" s="156"/>
      <c r="B95" s="157"/>
      <c r="C95" s="157"/>
      <c r="D95" s="157"/>
      <c r="E95" s="157"/>
      <c r="F95" s="157"/>
      <c r="G95" s="157"/>
      <c r="H95" s="157"/>
      <c r="I95" s="157"/>
      <c r="J95" s="157"/>
      <c r="K95" s="157"/>
      <c r="L95" s="157"/>
      <c r="M95" s="157"/>
      <c r="N95" s="157"/>
      <c r="O95" s="158"/>
    </row>
    <row r="96" spans="1:21" ht="7.5" customHeight="1" x14ac:dyDescent="0.25">
      <c r="A96" s="10"/>
      <c r="B96" s="22"/>
      <c r="C96" s="22"/>
      <c r="D96" s="22"/>
      <c r="E96" s="22"/>
      <c r="F96" s="22"/>
      <c r="G96" s="22"/>
      <c r="H96" s="22"/>
      <c r="I96" s="22"/>
      <c r="J96" s="22"/>
      <c r="K96" s="22"/>
      <c r="L96" s="22"/>
      <c r="M96" s="22"/>
      <c r="N96" s="22"/>
      <c r="O96" s="9"/>
    </row>
    <row r="97" spans="1:23" ht="19.5" customHeight="1" x14ac:dyDescent="0.25">
      <c r="A97" s="10"/>
      <c r="B97" s="147" t="s">
        <v>1176</v>
      </c>
      <c r="C97" s="147"/>
      <c r="D97" s="147"/>
      <c r="E97" s="147"/>
      <c r="F97" s="147"/>
      <c r="G97" s="147"/>
      <c r="H97" s="22"/>
      <c r="I97" s="134" t="s">
        <v>1188</v>
      </c>
      <c r="J97" s="135"/>
      <c r="K97" s="135"/>
      <c r="L97" s="135"/>
      <c r="M97" s="135"/>
      <c r="N97" s="136"/>
      <c r="O97" s="9"/>
      <c r="Q97" s="4" t="s">
        <v>2682</v>
      </c>
      <c r="R97" s="4" t="s">
        <v>2680</v>
      </c>
      <c r="S97" s="4" t="s">
        <v>2683</v>
      </c>
      <c r="T97" s="4" t="s">
        <v>2684</v>
      </c>
      <c r="U97" s="4" t="s">
        <v>2685</v>
      </c>
      <c r="V97" s="4" t="s">
        <v>2686</v>
      </c>
    </row>
    <row r="98" spans="1:23" x14ac:dyDescent="0.25">
      <c r="A98" s="10"/>
      <c r="B98" s="137" t="s">
        <v>20</v>
      </c>
      <c r="C98" s="138"/>
      <c r="D98" s="139"/>
      <c r="E98" s="134" t="s">
        <v>2637</v>
      </c>
      <c r="F98" s="135"/>
      <c r="G98" s="136"/>
      <c r="H98" s="5"/>
      <c r="I98" s="137" t="s">
        <v>20</v>
      </c>
      <c r="J98" s="138"/>
      <c r="K98" s="139"/>
      <c r="L98" s="67" t="s">
        <v>2636</v>
      </c>
      <c r="M98" s="67"/>
      <c r="N98" s="67"/>
      <c r="O98" s="9"/>
      <c r="Q98" s="86">
        <f>G100</f>
        <v>0.03</v>
      </c>
      <c r="R98" s="86" t="str">
        <f>G101</f>
        <v/>
      </c>
      <c r="S98" s="86" t="str">
        <f>G102</f>
        <v/>
      </c>
      <c r="T98" s="86">
        <f>G103</f>
        <v>0.06</v>
      </c>
      <c r="U98" s="86">
        <f>C106</f>
        <v>0.09</v>
      </c>
      <c r="V98" s="88">
        <f>E106</f>
        <v>10411020</v>
      </c>
    </row>
    <row r="99" spans="1:23" x14ac:dyDescent="0.25">
      <c r="A99" s="10"/>
      <c r="B99" s="140"/>
      <c r="C99" s="141"/>
      <c r="D99" s="142"/>
      <c r="E99" s="67" t="s">
        <v>2638</v>
      </c>
      <c r="F99" s="67" t="s">
        <v>2639</v>
      </c>
      <c r="G99" s="67" t="s">
        <v>2640</v>
      </c>
      <c r="H99" s="5"/>
      <c r="I99" s="140"/>
      <c r="J99" s="141"/>
      <c r="K99" s="142"/>
      <c r="L99" s="67" t="s">
        <v>2638</v>
      </c>
      <c r="M99" s="67" t="s">
        <v>2639</v>
      </c>
      <c r="N99" s="67" t="s">
        <v>2640</v>
      </c>
      <c r="O99" s="9"/>
    </row>
    <row r="100" spans="1:23" x14ac:dyDescent="0.25">
      <c r="A100" s="10"/>
      <c r="B100" s="146" t="s">
        <v>1178</v>
      </c>
      <c r="C100" s="146"/>
      <c r="D100" s="146"/>
      <c r="E100" s="27">
        <v>0.02</v>
      </c>
      <c r="F100" s="126">
        <v>0.01</v>
      </c>
      <c r="G100" s="28">
        <f>IF(F100&gt;0,SUM(E100+F100),"")</f>
        <v>0.03</v>
      </c>
      <c r="H100" s="5"/>
      <c r="I100" s="143" t="s">
        <v>1183</v>
      </c>
      <c r="J100" s="144"/>
      <c r="K100" s="145"/>
      <c r="L100" s="27">
        <v>0.02</v>
      </c>
      <c r="M100" s="126">
        <v>0.03</v>
      </c>
      <c r="N100" s="28">
        <f>IF(M100&gt;0,SUM(L100+M100),"")</f>
        <v>0.05</v>
      </c>
      <c r="O100" s="9"/>
      <c r="Q100" s="4" t="s">
        <v>2691</v>
      </c>
      <c r="R100" s="4" t="s">
        <v>2690</v>
      </c>
      <c r="S100" s="4" t="s">
        <v>2689</v>
      </c>
      <c r="T100" s="4" t="s">
        <v>2688</v>
      </c>
      <c r="U100" s="4" t="s">
        <v>2687</v>
      </c>
      <c r="V100" s="4" t="s">
        <v>2685</v>
      </c>
      <c r="W100" s="4" t="s">
        <v>2686</v>
      </c>
    </row>
    <row r="101" spans="1:23" x14ac:dyDescent="0.25">
      <c r="A101" s="10"/>
      <c r="B101" s="146" t="s">
        <v>1179</v>
      </c>
      <c r="C101" s="146"/>
      <c r="D101" s="146"/>
      <c r="E101" s="27">
        <v>0.02</v>
      </c>
      <c r="F101" s="126"/>
      <c r="G101" s="28" t="str">
        <f t="shared" ref="G101:G103" si="5">IF(F101&gt;0,SUM(E101+F101),"")</f>
        <v/>
      </c>
      <c r="H101" s="5"/>
      <c r="I101" s="143" t="s">
        <v>1184</v>
      </c>
      <c r="J101" s="144"/>
      <c r="K101" s="145"/>
      <c r="L101" s="27">
        <v>0.02</v>
      </c>
      <c r="M101" s="126"/>
      <c r="N101" s="28" t="str">
        <f t="shared" ref="N101:N104" si="6">IF(M101&gt;0,SUM(L101+M101),"")</f>
        <v/>
      </c>
      <c r="O101" s="9"/>
      <c r="Q101" s="86">
        <f>N100</f>
        <v>0.05</v>
      </c>
      <c r="R101" s="86" t="str">
        <f>N101</f>
        <v/>
      </c>
      <c r="S101" s="86">
        <f>N102</f>
        <v>7.0000000000000007E-2</v>
      </c>
      <c r="T101" s="86" t="str">
        <f>N103</f>
        <v/>
      </c>
      <c r="U101" s="86" t="str">
        <f>N104</f>
        <v/>
      </c>
      <c r="V101" s="86">
        <f>J106</f>
        <v>0.12000000000000001</v>
      </c>
      <c r="W101" s="88">
        <f>M106</f>
        <v>13881360.000000002</v>
      </c>
    </row>
    <row r="102" spans="1:23" x14ac:dyDescent="0.25">
      <c r="A102" s="10"/>
      <c r="B102" s="146" t="s">
        <v>1180</v>
      </c>
      <c r="C102" s="146"/>
      <c r="D102" s="146"/>
      <c r="E102" s="27">
        <v>0.02</v>
      </c>
      <c r="F102" s="126"/>
      <c r="G102" s="28" t="str">
        <f t="shared" si="5"/>
        <v/>
      </c>
      <c r="H102" s="5"/>
      <c r="I102" s="143" t="s">
        <v>1185</v>
      </c>
      <c r="J102" s="144"/>
      <c r="K102" s="145"/>
      <c r="L102" s="27">
        <v>0.02</v>
      </c>
      <c r="M102" s="126">
        <v>0.05</v>
      </c>
      <c r="N102" s="28">
        <f t="shared" si="6"/>
        <v>7.0000000000000007E-2</v>
      </c>
      <c r="O102" s="9"/>
    </row>
    <row r="103" spans="1:23" x14ac:dyDescent="0.25">
      <c r="A103" s="10"/>
      <c r="B103" s="146" t="s">
        <v>1181</v>
      </c>
      <c r="C103" s="146"/>
      <c r="D103" s="146"/>
      <c r="E103" s="27">
        <v>0.03</v>
      </c>
      <c r="F103" s="126">
        <v>0.03</v>
      </c>
      <c r="G103" s="28">
        <f t="shared" si="5"/>
        <v>0.06</v>
      </c>
      <c r="H103" s="5"/>
      <c r="I103" s="143" t="s">
        <v>1186</v>
      </c>
      <c r="J103" s="144"/>
      <c r="K103" s="145"/>
      <c r="L103" s="27">
        <v>0.02</v>
      </c>
      <c r="M103" s="126"/>
      <c r="N103" s="28" t="str">
        <f t="shared" si="6"/>
        <v/>
      </c>
      <c r="O103" s="9"/>
    </row>
    <row r="104" spans="1:23" x14ac:dyDescent="0.25">
      <c r="A104" s="10"/>
      <c r="B104" s="5"/>
      <c r="C104" s="5"/>
      <c r="D104" s="5"/>
      <c r="E104" s="5"/>
      <c r="F104" s="5"/>
      <c r="G104" s="5"/>
      <c r="H104" s="5"/>
      <c r="I104" s="143" t="s">
        <v>1187</v>
      </c>
      <c r="J104" s="144"/>
      <c r="K104" s="145"/>
      <c r="L104" s="27">
        <v>0.02</v>
      </c>
      <c r="M104" s="126"/>
      <c r="N104" s="28" t="str">
        <f t="shared" si="6"/>
        <v/>
      </c>
      <c r="O104" s="9"/>
    </row>
    <row r="105" spans="1:23" x14ac:dyDescent="0.25">
      <c r="A105" s="10"/>
      <c r="B105" s="5"/>
      <c r="C105" s="5"/>
      <c r="D105" s="5"/>
      <c r="E105" s="5"/>
      <c r="F105" s="5"/>
      <c r="G105" s="5"/>
      <c r="H105" s="5"/>
      <c r="I105" s="5"/>
      <c r="J105" s="5"/>
      <c r="K105" s="5"/>
      <c r="L105" s="5"/>
      <c r="M105" s="5"/>
      <c r="N105" s="23"/>
      <c r="O105" s="9"/>
    </row>
    <row r="106" spans="1:23" x14ac:dyDescent="0.25">
      <c r="A106" s="10"/>
      <c r="B106" s="31" t="s">
        <v>2652</v>
      </c>
      <c r="C106" s="124">
        <f>+SUM(G100:G103)</f>
        <v>0.09</v>
      </c>
      <c r="D106" s="66" t="s">
        <v>2654</v>
      </c>
      <c r="E106" s="125">
        <f>+(C106*K20)</f>
        <v>10411020</v>
      </c>
      <c r="F106" s="43"/>
      <c r="H106" s="23"/>
      <c r="I106" s="31" t="s">
        <v>2652</v>
      </c>
      <c r="J106" s="124">
        <f>+SUM(N100:N104)</f>
        <v>0.12000000000000001</v>
      </c>
      <c r="K106" s="148" t="s">
        <v>2654</v>
      </c>
      <c r="L106" s="148"/>
      <c r="M106" s="127">
        <f>+J106*K20</f>
        <v>13881360.000000002</v>
      </c>
      <c r="N106" s="44"/>
      <c r="O106" s="63"/>
    </row>
    <row r="107" spans="1:23" ht="15.75" thickBot="1" x14ac:dyDescent="0.3">
      <c r="A107" s="11"/>
      <c r="B107" s="12"/>
      <c r="C107" s="12"/>
      <c r="D107" s="12"/>
      <c r="E107" s="12"/>
      <c r="F107" s="12"/>
      <c r="G107" s="12"/>
      <c r="H107" s="12"/>
      <c r="I107" s="12"/>
      <c r="J107" s="12"/>
      <c r="K107" s="12"/>
      <c r="L107" s="12"/>
      <c r="M107" s="12"/>
      <c r="N107" s="24"/>
      <c r="O107" s="13"/>
    </row>
    <row r="108" spans="1:23" ht="8.25" customHeight="1" thickBot="1" x14ac:dyDescent="0.3"/>
    <row r="109" spans="1:23" s="20" customFormat="1" ht="31.5" customHeight="1" thickBot="1" x14ac:dyDescent="0.3">
      <c r="A109" s="149" t="s">
        <v>21</v>
      </c>
      <c r="B109" s="150"/>
      <c r="C109" s="150"/>
      <c r="D109" s="150"/>
      <c r="E109" s="150"/>
      <c r="F109" s="150"/>
      <c r="G109" s="150"/>
      <c r="H109" s="150"/>
      <c r="I109" s="150"/>
      <c r="J109" s="150"/>
      <c r="K109" s="150"/>
      <c r="L109" s="150"/>
      <c r="M109" s="150"/>
      <c r="N109" s="150"/>
      <c r="O109" s="151"/>
    </row>
    <row r="110" spans="1:23" ht="15" customHeight="1" x14ac:dyDescent="0.25">
      <c r="A110" s="153" t="s">
        <v>22</v>
      </c>
      <c r="B110" s="154"/>
      <c r="C110" s="154"/>
      <c r="D110" s="154"/>
      <c r="E110" s="154"/>
      <c r="F110" s="154"/>
      <c r="G110" s="154"/>
      <c r="H110" s="154"/>
      <c r="I110" s="154"/>
      <c r="J110" s="154"/>
      <c r="K110" s="154"/>
      <c r="L110" s="154"/>
      <c r="M110" s="154"/>
      <c r="N110" s="154"/>
      <c r="O110" s="155"/>
    </row>
    <row r="111" spans="1:23" ht="15.75" thickBot="1" x14ac:dyDescent="0.3">
      <c r="A111" s="156"/>
      <c r="B111" s="157"/>
      <c r="C111" s="157"/>
      <c r="D111" s="157"/>
      <c r="E111" s="157"/>
      <c r="F111" s="157"/>
      <c r="G111" s="157"/>
      <c r="H111" s="157"/>
      <c r="I111" s="157"/>
      <c r="J111" s="157"/>
      <c r="K111" s="157"/>
      <c r="L111" s="157"/>
      <c r="M111" s="157"/>
      <c r="N111" s="157"/>
      <c r="O111" s="158"/>
    </row>
    <row r="112" spans="1:23" x14ac:dyDescent="0.25">
      <c r="A112" s="10"/>
      <c r="B112" s="5"/>
      <c r="C112" s="5"/>
      <c r="D112" s="5"/>
      <c r="E112" s="5"/>
      <c r="F112" s="5"/>
      <c r="G112" s="5"/>
      <c r="H112" s="5"/>
      <c r="I112" s="5"/>
      <c r="J112" s="5"/>
      <c r="K112" s="5"/>
      <c r="L112" s="5"/>
      <c r="M112" s="5"/>
      <c r="N112" s="5"/>
      <c r="O112" s="9"/>
      <c r="Q112" s="4" t="s">
        <v>2692</v>
      </c>
      <c r="R112" s="4" t="s">
        <v>2693</v>
      </c>
      <c r="S112" s="4" t="s">
        <v>2694</v>
      </c>
      <c r="T112" s="4" t="s">
        <v>2695</v>
      </c>
    </row>
    <row r="113" spans="1:20" x14ac:dyDescent="0.25">
      <c r="A113" s="10"/>
      <c r="B113" s="160" t="s">
        <v>2666</v>
      </c>
      <c r="C113" s="160"/>
      <c r="E113" s="5" t="s">
        <v>23</v>
      </c>
      <c r="H113" s="68" t="s">
        <v>28</v>
      </c>
      <c r="J113" s="5" t="s">
        <v>2667</v>
      </c>
      <c r="K113" s="5"/>
      <c r="M113" s="5"/>
      <c r="N113" s="5"/>
      <c r="O113" s="9"/>
      <c r="Q113" s="89">
        <f>C114</f>
        <v>0</v>
      </c>
      <c r="R113" s="72">
        <f>E114</f>
        <v>0</v>
      </c>
      <c r="S113" s="72">
        <f>H114</f>
        <v>0</v>
      </c>
      <c r="T113" s="89">
        <f>K114</f>
        <v>0</v>
      </c>
    </row>
    <row r="114" spans="1:20" x14ac:dyDescent="0.25">
      <c r="A114" s="10"/>
      <c r="C114" s="130"/>
      <c r="D114" s="5"/>
      <c r="E114" s="128"/>
      <c r="F114" s="5"/>
      <c r="G114" s="5"/>
      <c r="H114" s="128"/>
      <c r="J114" s="5"/>
      <c r="K114" s="130"/>
      <c r="L114" s="5"/>
      <c r="M114" s="5"/>
      <c r="N114" s="5"/>
      <c r="O114" s="9"/>
    </row>
    <row r="115" spans="1:20" x14ac:dyDescent="0.25">
      <c r="A115" s="10"/>
      <c r="B115" s="30" t="s">
        <v>2655</v>
      </c>
      <c r="C115" s="5"/>
      <c r="E115" s="5"/>
      <c r="F115" s="5"/>
      <c r="G115" s="5"/>
      <c r="H115" s="5"/>
      <c r="I115" s="5"/>
      <c r="J115" s="5"/>
      <c r="M115" s="5"/>
      <c r="N115" s="5"/>
      <c r="O115" s="63"/>
    </row>
    <row r="116" spans="1:20" ht="15.75" thickBot="1" x14ac:dyDescent="0.3">
      <c r="A116" s="11"/>
      <c r="B116" s="12"/>
      <c r="C116" s="12"/>
      <c r="D116" s="12"/>
      <c r="E116" s="12"/>
      <c r="F116" s="12"/>
      <c r="G116" s="12"/>
      <c r="H116" s="12"/>
      <c r="I116" s="12"/>
      <c r="J116" s="12"/>
      <c r="K116" s="12"/>
      <c r="L116" s="12"/>
      <c r="M116" s="12"/>
      <c r="N116" s="12"/>
      <c r="O116" s="13"/>
    </row>
    <row r="117" spans="1:20" ht="8.25" customHeight="1" thickBot="1" x14ac:dyDescent="0.3"/>
    <row r="118" spans="1:20" s="20" customFormat="1" ht="31.5" customHeight="1" thickBot="1" x14ac:dyDescent="0.3">
      <c r="A118" s="149" t="s">
        <v>35</v>
      </c>
      <c r="B118" s="150"/>
      <c r="C118" s="150"/>
      <c r="D118" s="150"/>
      <c r="E118" s="150"/>
      <c r="F118" s="150"/>
      <c r="G118" s="150"/>
      <c r="H118" s="150"/>
      <c r="I118" s="150"/>
      <c r="J118" s="150"/>
      <c r="K118" s="150"/>
      <c r="L118" s="150"/>
      <c r="M118" s="150"/>
      <c r="N118" s="150"/>
      <c r="O118" s="151"/>
    </row>
    <row r="119" spans="1:20" x14ac:dyDescent="0.25">
      <c r="A119" s="10"/>
      <c r="B119" s="5"/>
      <c r="C119" s="5"/>
      <c r="D119" s="5"/>
      <c r="E119" s="5"/>
      <c r="F119" s="5"/>
      <c r="G119" s="5"/>
      <c r="H119" s="5"/>
      <c r="I119" s="5"/>
      <c r="J119" s="5"/>
      <c r="K119" s="5"/>
      <c r="L119" s="5"/>
      <c r="M119" s="5"/>
      <c r="N119" s="5"/>
      <c r="O119" s="9"/>
    </row>
    <row r="120" spans="1:20" x14ac:dyDescent="0.25">
      <c r="A120" s="10"/>
      <c r="B120" s="159" t="s">
        <v>2641</v>
      </c>
      <c r="C120" s="159"/>
      <c r="D120" s="159"/>
      <c r="E120" s="159"/>
      <c r="F120" s="159"/>
      <c r="G120" s="159"/>
      <c r="H120" s="159"/>
      <c r="I120" s="159"/>
      <c r="J120" s="159"/>
      <c r="K120" s="159"/>
      <c r="L120" s="159"/>
      <c r="M120" s="159"/>
      <c r="N120" s="159"/>
      <c r="O120" s="9"/>
    </row>
    <row r="121" spans="1:20" x14ac:dyDescent="0.25">
      <c r="A121" s="10"/>
      <c r="B121" s="159" t="s">
        <v>2642</v>
      </c>
      <c r="C121" s="159"/>
      <c r="D121" s="159"/>
      <c r="E121" s="159"/>
      <c r="F121" s="159"/>
      <c r="G121" s="159"/>
      <c r="H121" s="159"/>
      <c r="I121" s="159"/>
      <c r="J121" s="159"/>
      <c r="K121" s="159"/>
      <c r="L121" s="159"/>
      <c r="M121" s="159"/>
      <c r="N121" s="159"/>
      <c r="O121" s="9"/>
    </row>
    <row r="122" spans="1:20" x14ac:dyDescent="0.25">
      <c r="A122" s="10"/>
      <c r="B122" s="159" t="s">
        <v>2643</v>
      </c>
      <c r="C122" s="159"/>
      <c r="D122" s="159"/>
      <c r="E122" s="159"/>
      <c r="F122" s="159"/>
      <c r="G122" s="159"/>
      <c r="H122" s="159"/>
      <c r="I122" s="159"/>
      <c r="J122" s="159"/>
      <c r="K122" s="159"/>
      <c r="L122" s="159"/>
      <c r="M122" s="159"/>
      <c r="N122" s="159"/>
      <c r="O122" s="9"/>
    </row>
    <row r="123" spans="1:20" ht="197.25" customHeight="1" x14ac:dyDescent="0.25">
      <c r="A123" s="10"/>
      <c r="B123" s="161" t="s">
        <v>2660</v>
      </c>
      <c r="C123" s="161"/>
      <c r="D123" s="161"/>
      <c r="E123" s="161"/>
      <c r="F123" s="161"/>
      <c r="G123" s="161"/>
      <c r="H123" s="161"/>
      <c r="I123" s="161"/>
      <c r="J123" s="161"/>
      <c r="K123" s="161"/>
      <c r="L123" s="161"/>
      <c r="M123" s="161"/>
      <c r="N123" s="161"/>
      <c r="O123" s="9"/>
    </row>
    <row r="124" spans="1:20" ht="40.5" customHeight="1" x14ac:dyDescent="0.25">
      <c r="A124" s="10"/>
      <c r="B124" s="162" t="s">
        <v>2659</v>
      </c>
      <c r="C124" s="162"/>
      <c r="D124" s="162"/>
      <c r="E124" s="162"/>
      <c r="F124" s="162"/>
      <c r="G124" s="162"/>
      <c r="H124" s="162"/>
      <c r="I124" s="162"/>
      <c r="J124" s="162"/>
      <c r="K124" s="162"/>
      <c r="L124" s="162"/>
      <c r="M124" s="162"/>
      <c r="N124" s="162"/>
      <c r="O124" s="9"/>
    </row>
    <row r="125" spans="1:20" x14ac:dyDescent="0.25">
      <c r="A125" s="10"/>
      <c r="B125" s="152" t="s">
        <v>2657</v>
      </c>
      <c r="C125" s="152"/>
      <c r="D125" s="152"/>
      <c r="E125" s="152"/>
      <c r="F125" s="152"/>
      <c r="G125" s="152"/>
      <c r="H125" s="152"/>
      <c r="I125" s="152"/>
      <c r="J125" s="152"/>
      <c r="K125" s="152"/>
      <c r="L125" s="152"/>
      <c r="M125" s="152"/>
      <c r="N125" s="152"/>
      <c r="O125" s="9"/>
    </row>
    <row r="126" spans="1:20" x14ac:dyDescent="0.25">
      <c r="A126" s="10"/>
      <c r="B126" s="41" t="s">
        <v>2658</v>
      </c>
      <c r="C126" s="5"/>
      <c r="D126" s="5"/>
      <c r="E126" s="5"/>
      <c r="F126" s="5"/>
      <c r="G126" s="5"/>
      <c r="H126" s="5"/>
      <c r="I126" s="5"/>
      <c r="J126" s="5"/>
      <c r="K126" s="5"/>
      <c r="L126" s="5"/>
      <c r="M126" s="5"/>
      <c r="N126" s="5"/>
      <c r="O126" s="9"/>
    </row>
    <row r="127" spans="1:20" x14ac:dyDescent="0.25">
      <c r="A127" s="10"/>
      <c r="B127" s="25"/>
      <c r="C127" s="5"/>
      <c r="D127" s="5"/>
      <c r="E127" s="5"/>
      <c r="F127" s="5"/>
      <c r="G127" s="5"/>
      <c r="H127" s="5"/>
      <c r="I127" s="5"/>
      <c r="J127" s="5"/>
      <c r="K127" s="5"/>
      <c r="L127" s="5"/>
      <c r="M127" s="5"/>
      <c r="N127" s="5"/>
      <c r="O127" s="9"/>
    </row>
    <row r="128" spans="1:20" ht="23.25" x14ac:dyDescent="0.25">
      <c r="A128" s="10"/>
      <c r="B128" s="26" t="s">
        <v>1169</v>
      </c>
      <c r="C128" s="5"/>
      <c r="D128" s="5"/>
      <c r="E128" s="5"/>
      <c r="F128" s="5"/>
      <c r="G128" s="5"/>
      <c r="H128" s="5"/>
      <c r="I128" s="5"/>
      <c r="J128" s="5"/>
      <c r="K128" s="5"/>
      <c r="L128" s="5"/>
      <c r="M128" s="5"/>
      <c r="N128" s="5"/>
      <c r="O128" s="9"/>
    </row>
    <row r="129" spans="1:21" x14ac:dyDescent="0.25">
      <c r="A129" s="10"/>
      <c r="C129" s="5"/>
      <c r="D129" s="5"/>
      <c r="E129" s="5"/>
      <c r="F129" s="5"/>
      <c r="G129" s="5"/>
      <c r="H129" s="5"/>
      <c r="I129" s="5"/>
      <c r="J129" s="5"/>
      <c r="K129" s="5"/>
      <c r="L129" s="5"/>
      <c r="M129" s="5"/>
      <c r="N129" s="5"/>
      <c r="O129" s="9"/>
    </row>
    <row r="130" spans="1:21" x14ac:dyDescent="0.25">
      <c r="A130" s="10"/>
      <c r="C130" s="5"/>
      <c r="D130" s="5"/>
      <c r="E130" s="5"/>
      <c r="F130" s="5"/>
      <c r="G130" s="5"/>
      <c r="H130" s="5"/>
      <c r="I130" s="5"/>
      <c r="J130" s="5"/>
      <c r="K130" s="5"/>
      <c r="L130" s="5"/>
      <c r="M130" s="5"/>
      <c r="N130" s="5"/>
      <c r="O130" s="9"/>
      <c r="Q130" s="33" t="s">
        <v>2644</v>
      </c>
      <c r="R130" s="4" t="s">
        <v>2697</v>
      </c>
      <c r="S130" s="4" t="s">
        <v>2696</v>
      </c>
      <c r="T130" s="4" t="s">
        <v>2698</v>
      </c>
      <c r="U130" s="4" t="s">
        <v>2699</v>
      </c>
    </row>
    <row r="131" spans="1:21" x14ac:dyDescent="0.25">
      <c r="A131" s="10"/>
      <c r="C131" s="5"/>
      <c r="D131" s="5"/>
      <c r="E131" s="5"/>
      <c r="F131" s="5"/>
      <c r="G131" s="5"/>
      <c r="H131" s="5"/>
      <c r="I131" s="5"/>
      <c r="J131" s="5"/>
      <c r="K131" s="5"/>
      <c r="L131" s="5"/>
      <c r="M131" s="5"/>
      <c r="N131" s="5"/>
      <c r="O131" s="9"/>
      <c r="Q131" s="72">
        <f>C133</f>
        <v>0</v>
      </c>
      <c r="R131" s="72">
        <f>H132</f>
        <v>0</v>
      </c>
      <c r="S131" s="72">
        <f>H133</f>
        <v>0</v>
      </c>
      <c r="T131" s="72">
        <f>K132</f>
        <v>0</v>
      </c>
      <c r="U131" s="72">
        <f>K133</f>
        <v>0</v>
      </c>
    </row>
    <row r="132" spans="1:21" x14ac:dyDescent="0.25">
      <c r="A132" s="10"/>
      <c r="B132" s="33" t="s">
        <v>34</v>
      </c>
      <c r="C132" s="128"/>
      <c r="D132" s="23"/>
      <c r="G132" s="33" t="s">
        <v>2645</v>
      </c>
      <c r="H132" s="129"/>
      <c r="J132" s="33" t="s">
        <v>2647</v>
      </c>
      <c r="K132" s="128"/>
      <c r="L132" s="23"/>
      <c r="M132" s="23"/>
      <c r="N132" s="23"/>
      <c r="O132" s="9"/>
    </row>
    <row r="133" spans="1:21" x14ac:dyDescent="0.25">
      <c r="A133" s="10"/>
      <c r="B133" s="33" t="s">
        <v>2644</v>
      </c>
      <c r="C133" s="128"/>
      <c r="D133" s="23"/>
      <c r="G133" s="33" t="s">
        <v>2646</v>
      </c>
      <c r="H133" s="129"/>
      <c r="J133" s="33" t="s">
        <v>2648</v>
      </c>
      <c r="K133" s="128"/>
      <c r="L133" s="23"/>
      <c r="M133" s="23"/>
      <c r="N133" s="23"/>
      <c r="O133" s="63"/>
    </row>
    <row r="134" spans="1:21" ht="15.75" thickBot="1" x14ac:dyDescent="0.3">
      <c r="A134" s="11"/>
      <c r="B134" s="12"/>
      <c r="C134" s="12"/>
      <c r="D134" s="12"/>
      <c r="E134" s="12"/>
      <c r="F134" s="12"/>
      <c r="G134" s="12"/>
      <c r="H134" s="12"/>
      <c r="I134" s="12"/>
      <c r="J134" s="12"/>
      <c r="K134" s="12"/>
      <c r="L134" s="12"/>
      <c r="M134" s="12"/>
      <c r="N134" s="12"/>
      <c r="O134" s="13"/>
    </row>
  </sheetData>
  <mergeCells count="64">
    <mergeCell ref="E10:G10"/>
    <mergeCell ref="H10:I10"/>
    <mergeCell ref="C2:K4"/>
    <mergeCell ref="L2:M2"/>
    <mergeCell ref="N2:O2"/>
    <mergeCell ref="L3:M3"/>
    <mergeCell ref="N3:O3"/>
    <mergeCell ref="L4:O4"/>
    <mergeCell ref="A6:O6"/>
    <mergeCell ref="E8:G8"/>
    <mergeCell ref="H8:I8"/>
    <mergeCell ref="E9:G9"/>
    <mergeCell ref="H9:I9"/>
    <mergeCell ref="L15:M15"/>
    <mergeCell ref="A17:G17"/>
    <mergeCell ref="H17:O17"/>
    <mergeCell ref="H19:H20"/>
    <mergeCell ref="B22:F22"/>
    <mergeCell ref="H22:O22"/>
    <mergeCell ref="A84:E84"/>
    <mergeCell ref="F84:H84"/>
    <mergeCell ref="I84:O84"/>
    <mergeCell ref="B23:F24"/>
    <mergeCell ref="H23:O24"/>
    <mergeCell ref="A27:O27"/>
    <mergeCell ref="A29:O29"/>
    <mergeCell ref="A30:O31"/>
    <mergeCell ref="A56:O56"/>
    <mergeCell ref="A57:O58"/>
    <mergeCell ref="I59:J59"/>
    <mergeCell ref="A83:E83"/>
    <mergeCell ref="F83:H83"/>
    <mergeCell ref="I83:O83"/>
    <mergeCell ref="B100:D100"/>
    <mergeCell ref="I100:K100"/>
    <mergeCell ref="B86:D86"/>
    <mergeCell ref="G86:H86"/>
    <mergeCell ref="I86:M86"/>
    <mergeCell ref="I88:O89"/>
    <mergeCell ref="A93:O93"/>
    <mergeCell ref="A94:O95"/>
    <mergeCell ref="B97:G97"/>
    <mergeCell ref="I97:N97"/>
    <mergeCell ref="B98:D99"/>
    <mergeCell ref="E98:G98"/>
    <mergeCell ref="I98:K99"/>
    <mergeCell ref="B101:D101"/>
    <mergeCell ref="I101:K101"/>
    <mergeCell ref="B102:D102"/>
    <mergeCell ref="I102:K102"/>
    <mergeCell ref="B103:D103"/>
    <mergeCell ref="I103:K103"/>
    <mergeCell ref="B125:N125"/>
    <mergeCell ref="I104:K104"/>
    <mergeCell ref="K106:L106"/>
    <mergeCell ref="A109:O109"/>
    <mergeCell ref="A110:O111"/>
    <mergeCell ref="B113:C113"/>
    <mergeCell ref="A118:O118"/>
    <mergeCell ref="B120:N120"/>
    <mergeCell ref="B121:N121"/>
    <mergeCell ref="B122:N122"/>
    <mergeCell ref="B123:N123"/>
    <mergeCell ref="B124:N124"/>
  </mergeCells>
  <dataValidations count="24">
    <dataValidation type="list" showInputMessage="1" showErrorMessage="1" sqref="J20">
      <formula1>INDIRECT(DptoSel0)</formula1>
    </dataValidation>
    <dataValidation showInputMessage="1" showErrorMessage="1" sqref="B20 B23"/>
    <dataValidation type="list" showInputMessage="1" showErrorMessage="1" sqref="J34">
      <formula1>INDIRECT(DptoSel1)</formula1>
    </dataValidation>
    <dataValidation type="list" showInputMessage="1" showErrorMessage="1" sqref="J35">
      <formula1>INDIRECT(DptoSel2)</formula1>
    </dataValidation>
    <dataValidation type="list" showInputMessage="1" showErrorMessage="1" sqref="J36">
      <formula1>INDIRECT(DptoSel3)</formula1>
    </dataValidation>
    <dataValidation type="list" showInputMessage="1" showErrorMessage="1" sqref="J37">
      <formula1>INDIRECT(DptoSel4)</formula1>
    </dataValidation>
    <dataValidation type="list" showInputMessage="1" showErrorMessage="1" sqref="J38">
      <formula1>INDIRECT(DptoSel5)</formula1>
    </dataValidation>
    <dataValidation type="list" showInputMessage="1" showErrorMessage="1" sqref="J39">
      <formula1>INDIRECT(DptoSel6)</formula1>
    </dataValidation>
    <dataValidation type="list" showInputMessage="1" showErrorMessage="1" sqref="J40">
      <formula1>INDIRECT(DptoSel7)</formula1>
    </dataValidation>
    <dataValidation type="list" showInputMessage="1" showErrorMessage="1" sqref="J41">
      <formula1>INDIRECT(DptoSel8)</formula1>
    </dataValidation>
    <dataValidation type="list" showInputMessage="1" showErrorMessage="1" sqref="J42">
      <formula1>INDIRECT(DptoSel9)</formula1>
    </dataValidation>
    <dataValidation type="list" showInputMessage="1" showErrorMessage="1" sqref="J43">
      <formula1>INDIRECT(DptoSel10)</formula1>
    </dataValidation>
    <dataValidation type="list" showInputMessage="1" showErrorMessage="1" sqref="J44">
      <formula1>INDIRECT(DptoSel11)</formula1>
    </dataValidation>
    <dataValidation type="list" showInputMessage="1" showErrorMessage="1" sqref="J45">
      <formula1>INDIRECT(DptoSel12)</formula1>
    </dataValidation>
    <dataValidation type="list" showInputMessage="1" showErrorMessage="1" sqref="J46">
      <formula1>INDIRECT(DptoSel13)</formula1>
    </dataValidation>
    <dataValidation type="list" showInputMessage="1" showErrorMessage="1" sqref="J47">
      <formula1>INDIRECT(DptoSel14)</formula1>
    </dataValidation>
    <dataValidation type="list" showInputMessage="1" showErrorMessage="1" sqref="J48">
      <formula1>INDIRECT(DptoSel15)</formula1>
    </dataValidation>
    <dataValidation type="list" showInputMessage="1" showErrorMessage="1" sqref="J49">
      <formula1>INDIRECT(DptoSel16)</formula1>
    </dataValidation>
    <dataValidation type="list" showInputMessage="1" showErrorMessage="1" sqref="J50">
      <formula1>INDIRECT(DptoSel17)</formula1>
    </dataValidation>
    <dataValidation type="list" showInputMessage="1" showErrorMessage="1" sqref="J51">
      <formula1>INDIRECT(DptoSel18)</formula1>
    </dataValidation>
    <dataValidation type="list" showInputMessage="1" showErrorMessage="1" sqref="J52">
      <formula1>INDIRECT(DptoSel19)</formula1>
    </dataValidation>
    <dataValidation type="list" showInputMessage="1" showErrorMessage="1" sqref="J53">
      <formula1>INDIRECT(DptoSel20)</formula1>
    </dataValidation>
    <dataValidation type="list" showInputMessage="1" showErrorMessage="1" sqref="I61:I80 I34:I53 I20">
      <formula1>DEPARTAMENTO</formula1>
    </dataValidation>
    <dataValidation type="list" showInputMessage="1" showErrorMessage="1" sqref="J61:J80">
      <formula1>INDIRECT(I61)</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54" max="16383" man="1"/>
    <brk id="92" max="16383" man="1"/>
  </rowBreak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D88 L34:L53 M61:M80 N86 G88</xm:sqref>
        </x14:dataValidation>
        <x14:dataValidation type="list" showInputMessage="1" showErrorMessage="1">
          <x14:formula1>
            <xm:f>Listas!$F$2:$F$34</xm:f>
          </x14:formula1>
          <xm:sqref>H15</xm:sqref>
        </x14:dataValidation>
        <x14:dataValidation type="list" showInputMessage="1" showErrorMessage="1">
          <x14:formula1>
            <xm:f>Listas!$A$2:$A$4</xm:f>
          </x14:formula1>
          <xm:sqref>C61:C80 C34:C53</xm:sqref>
        </x14:dataValidation>
        <x14:dataValidation type="list" showInputMessage="1" showErrorMessage="1">
          <x14:formula1>
            <xm:f>Listas!$E$2:$E$3</xm:f>
          </x14:formula1>
          <xm:sqref>J15</xm:sqref>
        </x14:dataValidation>
        <x14:dataValidation type="list" showInputMessage="1" showErrorMessage="1">
          <x14:formula1>
            <xm:f>Listas!$D$2</xm:f>
          </x14:formula1>
          <xm:sqref>O61:O80</xm:sqref>
        </x14:dataValidation>
        <x14:dataValidation type="list" showInputMessage="1" showErrorMessage="1">
          <x14:formula1>
            <xm:f>Listas!$D$3:$D$5</xm:f>
          </x14:formula1>
          <xm:sqref>N34:N53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W134"/>
  <sheetViews>
    <sheetView showGridLines="0" showWhiteSpace="0" view="pageBreakPreview" zoomScale="70" zoomScaleNormal="85" zoomScaleSheetLayoutView="70" zoomScalePageLayoutView="70" workbookViewId="0"/>
  </sheetViews>
  <sheetFormatPr baseColWidth="10" defaultRowHeight="15" x14ac:dyDescent="0.25"/>
  <cols>
    <col min="1" max="1" width="7" style="4" customWidth="1"/>
    <col min="2" max="2" width="55.28515625" style="4" customWidth="1"/>
    <col min="3" max="3" width="31.5703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5703125" style="4" customWidth="1"/>
    <col min="10" max="10" width="27.85546875" style="4" customWidth="1"/>
    <col min="11" max="11" width="21.5703125" style="4" customWidth="1"/>
    <col min="12" max="14" width="31.7109375" style="4" customWidth="1"/>
    <col min="15" max="15" width="10.5703125" style="4" customWidth="1"/>
    <col min="16" max="16" width="0" style="4" hidden="1" customWidth="1"/>
    <col min="17" max="17" width="30.140625" style="4" hidden="1" customWidth="1"/>
    <col min="18" max="18" width="20.7109375" style="4" hidden="1" customWidth="1"/>
    <col min="19" max="19" width="15.5703125" style="4" hidden="1" customWidth="1"/>
    <col min="20" max="20" width="13.28515625" style="4" hidden="1" customWidth="1"/>
    <col min="21" max="21" width="23.28515625" style="4" hidden="1" customWidth="1"/>
    <col min="22" max="22" width="18.42578125" style="4" hidden="1" customWidth="1"/>
    <col min="23" max="23" width="21.42578125" style="4" hidden="1" customWidth="1"/>
    <col min="24" max="27" width="0" style="4" hidden="1" customWidth="1"/>
    <col min="28" max="16384" width="11.42578125" style="4"/>
  </cols>
  <sheetData>
    <row r="1" spans="1:20" ht="15.75" thickBot="1" x14ac:dyDescent="0.3"/>
    <row r="2" spans="1:20" ht="33" customHeight="1" x14ac:dyDescent="0.25">
      <c r="A2" s="14"/>
      <c r="B2" s="16"/>
      <c r="C2" s="203" t="s">
        <v>2664</v>
      </c>
      <c r="D2" s="204"/>
      <c r="E2" s="204"/>
      <c r="F2" s="204"/>
      <c r="G2" s="204"/>
      <c r="H2" s="204"/>
      <c r="I2" s="204"/>
      <c r="J2" s="204"/>
      <c r="K2" s="204"/>
      <c r="L2" s="187" t="s">
        <v>2670</v>
      </c>
      <c r="M2" s="187"/>
      <c r="N2" s="197" t="s">
        <v>2671</v>
      </c>
      <c r="O2" s="198"/>
    </row>
    <row r="3" spans="1:20" ht="33" customHeight="1" x14ac:dyDescent="0.25">
      <c r="A3" s="10"/>
      <c r="B3" s="9"/>
      <c r="C3" s="205"/>
      <c r="D3" s="206"/>
      <c r="E3" s="206"/>
      <c r="F3" s="206"/>
      <c r="G3" s="206"/>
      <c r="H3" s="206"/>
      <c r="I3" s="206"/>
      <c r="J3" s="206"/>
      <c r="K3" s="206"/>
      <c r="L3" s="199" t="s">
        <v>1</v>
      </c>
      <c r="M3" s="199"/>
      <c r="N3" s="199" t="s">
        <v>2672</v>
      </c>
      <c r="O3" s="200"/>
    </row>
    <row r="4" spans="1:20" ht="33" customHeight="1" thickBot="1" x14ac:dyDescent="0.3">
      <c r="A4" s="11"/>
      <c r="B4" s="13"/>
      <c r="C4" s="207"/>
      <c r="D4" s="208"/>
      <c r="E4" s="208"/>
      <c r="F4" s="208"/>
      <c r="G4" s="208"/>
      <c r="H4" s="208"/>
      <c r="I4" s="208"/>
      <c r="J4" s="208"/>
      <c r="K4" s="208"/>
      <c r="L4" s="201" t="s">
        <v>0</v>
      </c>
      <c r="M4" s="201"/>
      <c r="N4" s="201"/>
      <c r="O4" s="202"/>
    </row>
    <row r="5" spans="1:20" ht="8.25" customHeight="1" thickBot="1" x14ac:dyDescent="0.3">
      <c r="A5" s="5"/>
      <c r="B5" s="5"/>
      <c r="C5" s="71"/>
      <c r="D5" s="71"/>
      <c r="E5" s="71"/>
      <c r="F5" s="71"/>
      <c r="G5" s="71"/>
      <c r="H5" s="71"/>
      <c r="I5" s="71"/>
      <c r="J5" s="71"/>
      <c r="K5" s="71"/>
      <c r="L5" s="19"/>
      <c r="M5" s="19"/>
      <c r="N5" s="19"/>
      <c r="O5" s="19"/>
    </row>
    <row r="6" spans="1:20" s="20" customFormat="1" ht="31.5" customHeight="1" thickBot="1" x14ac:dyDescent="0.3">
      <c r="A6" s="149" t="s">
        <v>2668</v>
      </c>
      <c r="B6" s="150"/>
      <c r="C6" s="150"/>
      <c r="D6" s="150"/>
      <c r="E6" s="150"/>
      <c r="F6" s="150"/>
      <c r="G6" s="150"/>
      <c r="H6" s="150"/>
      <c r="I6" s="150"/>
      <c r="J6" s="150"/>
      <c r="K6" s="150"/>
      <c r="L6" s="150"/>
      <c r="M6" s="150"/>
      <c r="N6" s="150"/>
      <c r="O6" s="151"/>
      <c r="Q6" s="4"/>
      <c r="R6" s="4"/>
      <c r="S6" s="72"/>
    </row>
    <row r="7" spans="1:20" ht="8.25" customHeight="1" x14ac:dyDescent="0.25">
      <c r="A7" s="47"/>
      <c r="B7" s="48"/>
      <c r="C7" s="49"/>
      <c r="D7" s="49"/>
      <c r="E7" s="49"/>
      <c r="F7" s="49"/>
      <c r="G7" s="49"/>
      <c r="H7" s="49"/>
      <c r="I7" s="49"/>
      <c r="J7" s="49"/>
      <c r="K7" s="49"/>
      <c r="L7" s="50"/>
      <c r="M7" s="50"/>
      <c r="N7" s="50"/>
      <c r="O7" s="51"/>
    </row>
    <row r="8" spans="1:20" ht="30.75" customHeight="1" x14ac:dyDescent="0.25">
      <c r="A8" s="52"/>
      <c r="B8" s="65"/>
      <c r="C8" s="58"/>
      <c r="D8" s="58"/>
      <c r="E8" s="192"/>
      <c r="F8" s="192"/>
      <c r="G8" s="192"/>
      <c r="H8" s="191"/>
      <c r="I8" s="191"/>
      <c r="J8" s="59"/>
      <c r="K8" s="64"/>
      <c r="L8" s="46"/>
      <c r="M8" s="46"/>
      <c r="N8" s="46"/>
      <c r="O8" s="53"/>
    </row>
    <row r="9" spans="1:20" ht="30.75" customHeight="1" x14ac:dyDescent="0.25">
      <c r="A9" s="52"/>
      <c r="B9" s="65"/>
      <c r="C9" s="58"/>
      <c r="D9" s="58"/>
      <c r="E9" s="192"/>
      <c r="F9" s="192"/>
      <c r="G9" s="192"/>
      <c r="H9" s="191"/>
      <c r="I9" s="191"/>
      <c r="J9" s="59"/>
      <c r="K9" s="64"/>
      <c r="L9" s="46"/>
      <c r="M9" s="46"/>
      <c r="N9" s="46"/>
      <c r="O9" s="53"/>
    </row>
    <row r="10" spans="1:20" ht="30.75" customHeight="1" x14ac:dyDescent="0.25">
      <c r="A10" s="52"/>
      <c r="B10" s="58"/>
      <c r="C10" s="58"/>
      <c r="D10" s="58"/>
      <c r="E10" s="192"/>
      <c r="F10" s="192"/>
      <c r="G10" s="192"/>
      <c r="H10" s="191"/>
      <c r="I10" s="191"/>
      <c r="J10" s="59"/>
      <c r="K10" s="58"/>
      <c r="L10" s="46"/>
      <c r="M10" s="46"/>
      <c r="N10" s="46"/>
      <c r="O10" s="53"/>
    </row>
    <row r="11" spans="1:20" ht="8.25" customHeight="1" thickBot="1" x14ac:dyDescent="0.3">
      <c r="A11" s="54"/>
      <c r="B11" s="24"/>
      <c r="C11" s="55"/>
      <c r="D11" s="55"/>
      <c r="E11" s="55"/>
      <c r="F11" s="55"/>
      <c r="G11" s="55"/>
      <c r="H11" s="55"/>
      <c r="I11" s="55"/>
      <c r="J11" s="55"/>
      <c r="K11" s="55"/>
      <c r="L11" s="56"/>
      <c r="M11" s="56"/>
      <c r="N11" s="56"/>
      <c r="O11" s="57"/>
    </row>
    <row r="12" spans="1:20" ht="8.25" customHeight="1" x14ac:dyDescent="0.25">
      <c r="A12" s="5"/>
      <c r="B12" s="5"/>
      <c r="C12" s="71"/>
      <c r="D12" s="71"/>
      <c r="E12" s="71"/>
      <c r="F12" s="71"/>
      <c r="G12" s="71"/>
      <c r="H12" s="71"/>
      <c r="I12" s="71"/>
      <c r="J12" s="71"/>
      <c r="K12" s="71"/>
      <c r="L12" s="19"/>
      <c r="M12" s="19"/>
      <c r="N12" s="19"/>
      <c r="O12" s="19"/>
    </row>
    <row r="13" spans="1:20" ht="8.25" customHeight="1" thickBot="1" x14ac:dyDescent="0.3">
      <c r="A13" s="5"/>
      <c r="B13" s="5"/>
      <c r="C13" s="71"/>
      <c r="D13" s="71"/>
      <c r="E13" s="71"/>
      <c r="F13" s="71"/>
      <c r="G13" s="71"/>
      <c r="H13" s="71"/>
      <c r="I13" s="71"/>
      <c r="J13" s="71"/>
      <c r="K13" s="71"/>
      <c r="L13" s="19"/>
      <c r="M13" s="19"/>
      <c r="N13" s="19"/>
      <c r="O13" s="19"/>
    </row>
    <row r="14" spans="1:20" x14ac:dyDescent="0.25">
      <c r="A14" s="14"/>
      <c r="B14" s="15"/>
      <c r="C14" s="15"/>
      <c r="D14" s="15"/>
      <c r="E14" s="15"/>
      <c r="F14" s="15"/>
      <c r="G14" s="15"/>
      <c r="H14" s="15"/>
      <c r="I14" s="15"/>
      <c r="J14" s="15"/>
      <c r="K14" s="15"/>
      <c r="L14" s="15"/>
      <c r="M14" s="15"/>
      <c r="N14" s="15"/>
      <c r="O14" s="16"/>
      <c r="Q14" s="4" t="s">
        <v>2674</v>
      </c>
      <c r="R14" s="4" t="s">
        <v>2675</v>
      </c>
      <c r="S14" s="4" t="s">
        <v>2676</v>
      </c>
      <c r="T14" s="4" t="s">
        <v>2677</v>
      </c>
    </row>
    <row r="15" spans="1:20" ht="19.5" customHeight="1" x14ac:dyDescent="0.25">
      <c r="A15" s="10"/>
      <c r="B15" s="38" t="s">
        <v>2665</v>
      </c>
      <c r="C15" s="98" t="s">
        <v>33</v>
      </c>
      <c r="D15" s="42"/>
      <c r="E15" s="42"/>
      <c r="F15" s="5"/>
      <c r="G15" s="38" t="s">
        <v>1182</v>
      </c>
      <c r="H15" s="99" t="s">
        <v>70</v>
      </c>
      <c r="I15" s="38" t="s">
        <v>2649</v>
      </c>
      <c r="J15" s="99" t="s">
        <v>2651</v>
      </c>
      <c r="L15" s="185" t="s">
        <v>10</v>
      </c>
      <c r="M15" s="185"/>
      <c r="N15" s="105" t="str">
        <f>+IF(J15="Plural","Ingrese %","N/A")</f>
        <v>N/A</v>
      </c>
      <c r="O15" s="9"/>
      <c r="Q15" s="72" t="str">
        <f>C15</f>
        <v>INV-003-2020-ICBF-ANT-HCB</v>
      </c>
      <c r="R15" s="72" t="str">
        <f>H15</f>
        <v>CALDAS</v>
      </c>
      <c r="S15" s="72" t="str">
        <f>J15</f>
        <v>Singular</v>
      </c>
      <c r="T15" s="72" t="str">
        <f>N15</f>
        <v>N/A</v>
      </c>
    </row>
    <row r="16" spans="1:20" ht="15.75" thickBot="1" x14ac:dyDescent="0.3">
      <c r="A16" s="11"/>
      <c r="B16" s="12"/>
      <c r="C16" s="81"/>
      <c r="D16" s="12"/>
      <c r="E16" s="12"/>
      <c r="F16" s="12"/>
      <c r="G16" s="12"/>
      <c r="H16" s="12"/>
      <c r="I16" s="12"/>
      <c r="J16" s="12"/>
      <c r="K16" s="12"/>
      <c r="L16" s="12"/>
      <c r="M16" s="12"/>
      <c r="N16" s="12"/>
      <c r="O16" s="13"/>
    </row>
    <row r="17" spans="1:18" s="20" customFormat="1" ht="31.5" customHeight="1" thickBot="1" x14ac:dyDescent="0.3">
      <c r="A17" s="149" t="s">
        <v>24</v>
      </c>
      <c r="B17" s="150"/>
      <c r="C17" s="150"/>
      <c r="D17" s="150"/>
      <c r="E17" s="150"/>
      <c r="F17" s="150"/>
      <c r="G17" s="150"/>
      <c r="H17" s="149" t="s">
        <v>14</v>
      </c>
      <c r="I17" s="150"/>
      <c r="J17" s="150"/>
      <c r="K17" s="150"/>
      <c r="L17" s="150"/>
      <c r="M17" s="150"/>
      <c r="N17" s="150"/>
      <c r="O17" s="151"/>
    </row>
    <row r="18" spans="1:18" x14ac:dyDescent="0.25">
      <c r="A18" s="10"/>
      <c r="B18" s="5"/>
      <c r="C18" s="5"/>
      <c r="D18" s="5"/>
      <c r="E18" s="5"/>
      <c r="F18" s="5"/>
      <c r="G18" s="5"/>
      <c r="H18" s="10"/>
      <c r="I18" s="5"/>
      <c r="J18" s="5"/>
      <c r="K18" s="5"/>
      <c r="L18" s="5"/>
      <c r="M18" s="5"/>
      <c r="N18" s="5"/>
      <c r="O18" s="9"/>
      <c r="Q18" s="4" t="s">
        <v>2678</v>
      </c>
      <c r="R18" s="4" t="s">
        <v>2679</v>
      </c>
    </row>
    <row r="19" spans="1:18" ht="24.75" customHeight="1" x14ac:dyDescent="0.25">
      <c r="A19" s="10"/>
      <c r="B19" s="85" t="s">
        <v>2</v>
      </c>
      <c r="C19" s="68"/>
      <c r="D19" s="68"/>
      <c r="E19" s="68"/>
      <c r="F19" s="68"/>
      <c r="G19" s="5"/>
      <c r="H19" s="196" t="s">
        <v>2669</v>
      </c>
      <c r="I19" s="82" t="s">
        <v>13</v>
      </c>
      <c r="J19" s="83" t="s">
        <v>12</v>
      </c>
      <c r="K19" s="83" t="s">
        <v>2630</v>
      </c>
      <c r="L19" s="83" t="s">
        <v>1167</v>
      </c>
      <c r="M19" s="83" t="s">
        <v>1168</v>
      </c>
      <c r="N19" s="84" t="s">
        <v>2631</v>
      </c>
      <c r="O19" s="9"/>
      <c r="Q19" s="72" cm="1">
        <f t="array" ref="Q19">Tabla312248[NIT:]</f>
        <v>800158061</v>
      </c>
      <c r="R19" s="72" t="str">
        <f>B23</f>
        <v xml:space="preserve">ASOCIACIÓN DE PADRES USUARIOS, OTRAS MODALIDADES DE ATENCIÓN A LA PRIMERA INFANCIA Y MADRES COMUNITARIAS EL DERECHO DEL NIÑO </v>
      </c>
    </row>
    <row r="20" spans="1:18" ht="30" customHeight="1" x14ac:dyDescent="0.25">
      <c r="A20" s="10"/>
      <c r="B20" s="100">
        <v>800158061</v>
      </c>
      <c r="C20" s="5"/>
      <c r="D20" s="5"/>
      <c r="E20" s="5"/>
      <c r="F20" s="5"/>
      <c r="G20" s="5"/>
      <c r="H20" s="196"/>
      <c r="I20" s="101" t="s">
        <v>1162</v>
      </c>
      <c r="J20" s="101" t="s">
        <v>211</v>
      </c>
      <c r="K20" s="102">
        <v>115678000</v>
      </c>
      <c r="L20" s="103">
        <v>44200</v>
      </c>
      <c r="M20" s="103">
        <v>44560</v>
      </c>
      <c r="N20" s="104">
        <f>+(M20-L20)/30</f>
        <v>12</v>
      </c>
      <c r="O20" s="9"/>
    </row>
    <row r="21" spans="1:18" x14ac:dyDescent="0.25">
      <c r="A21" s="10"/>
      <c r="B21" s="5"/>
      <c r="C21" s="5"/>
      <c r="D21" s="5"/>
      <c r="E21" s="5"/>
      <c r="F21" s="5"/>
      <c r="G21" s="5"/>
      <c r="H21" s="10"/>
      <c r="I21" s="5"/>
      <c r="J21" s="5"/>
      <c r="K21" s="5"/>
      <c r="L21" s="5"/>
      <c r="M21" s="5"/>
      <c r="N21" s="5"/>
      <c r="O21" s="9"/>
    </row>
    <row r="22" spans="1:18" x14ac:dyDescent="0.25">
      <c r="A22" s="10"/>
      <c r="B22" s="169" t="s">
        <v>3</v>
      </c>
      <c r="C22" s="169"/>
      <c r="D22" s="169"/>
      <c r="E22" s="169"/>
      <c r="F22" s="169"/>
      <c r="G22" s="5"/>
      <c r="H22" s="188" t="s">
        <v>4</v>
      </c>
      <c r="I22" s="189"/>
      <c r="J22" s="189"/>
      <c r="K22" s="189"/>
      <c r="L22" s="189"/>
      <c r="M22" s="189"/>
      <c r="N22" s="189"/>
      <c r="O22" s="190"/>
    </row>
    <row r="23" spans="1:18" ht="21" customHeight="1" x14ac:dyDescent="0.25">
      <c r="A23" s="10"/>
      <c r="B23" s="186" t="str">
        <f>VLOOKUP(B20,EAS!A2:B1439,2,0)</f>
        <v xml:space="preserve">ASOCIACIÓN DE PADRES USUARIOS, OTRAS MODALIDADES DE ATENCIÓN A LA PRIMERA INFANCIA Y MADRES COMUNITARIAS EL DERECHO DEL NIÑO </v>
      </c>
      <c r="C23" s="186"/>
      <c r="D23" s="186"/>
      <c r="E23" s="186"/>
      <c r="F23" s="186"/>
      <c r="G23" s="5"/>
      <c r="H23" s="193" t="s">
        <v>2629</v>
      </c>
      <c r="I23" s="194"/>
      <c r="J23" s="194"/>
      <c r="K23" s="194"/>
      <c r="L23" s="194"/>
      <c r="M23" s="194"/>
      <c r="N23" s="194"/>
      <c r="O23" s="195"/>
    </row>
    <row r="24" spans="1:18" ht="21" customHeight="1" x14ac:dyDescent="0.25">
      <c r="A24" s="10"/>
      <c r="B24" s="186"/>
      <c r="C24" s="186"/>
      <c r="D24" s="186"/>
      <c r="E24" s="186"/>
      <c r="F24" s="186"/>
      <c r="G24" s="5"/>
      <c r="H24" s="193"/>
      <c r="I24" s="194"/>
      <c r="J24" s="194"/>
      <c r="K24" s="194"/>
      <c r="L24" s="194"/>
      <c r="M24" s="194"/>
      <c r="N24" s="194"/>
      <c r="O24" s="195"/>
    </row>
    <row r="25" spans="1:18" ht="8.25" customHeight="1" thickBot="1" x14ac:dyDescent="0.3">
      <c r="A25" s="11"/>
      <c r="B25" s="12"/>
      <c r="C25" s="12"/>
      <c r="D25" s="12"/>
      <c r="E25" s="12"/>
      <c r="F25" s="12"/>
      <c r="G25" s="12"/>
      <c r="H25" s="11"/>
      <c r="I25" s="21"/>
      <c r="J25" s="21"/>
      <c r="K25" s="21"/>
      <c r="L25" s="21"/>
      <c r="M25" s="12"/>
      <c r="N25" s="12"/>
      <c r="O25" s="13"/>
    </row>
    <row r="26" spans="1:18" ht="8.25" customHeight="1" thickBot="1" x14ac:dyDescent="0.3"/>
    <row r="27" spans="1:18" s="20" customFormat="1" ht="31.5" customHeight="1" thickBot="1" x14ac:dyDescent="0.3">
      <c r="A27" s="149" t="s">
        <v>5</v>
      </c>
      <c r="B27" s="150"/>
      <c r="C27" s="150"/>
      <c r="D27" s="150"/>
      <c r="E27" s="150"/>
      <c r="F27" s="150"/>
      <c r="G27" s="150"/>
      <c r="H27" s="150"/>
      <c r="I27" s="150"/>
      <c r="J27" s="150"/>
      <c r="K27" s="150"/>
      <c r="L27" s="150"/>
      <c r="M27" s="150"/>
      <c r="N27" s="150"/>
      <c r="O27" s="151"/>
    </row>
    <row r="28" spans="1:18" ht="8.25" customHeight="1" thickBot="1" x14ac:dyDescent="0.3"/>
    <row r="29" spans="1:18" s="20" customFormat="1" ht="31.5" customHeight="1" thickBot="1" x14ac:dyDescent="0.3">
      <c r="A29" s="176" t="s">
        <v>6</v>
      </c>
      <c r="B29" s="177"/>
      <c r="C29" s="177"/>
      <c r="D29" s="177"/>
      <c r="E29" s="177"/>
      <c r="F29" s="177"/>
      <c r="G29" s="177"/>
      <c r="H29" s="177"/>
      <c r="I29" s="177"/>
      <c r="J29" s="177"/>
      <c r="K29" s="177"/>
      <c r="L29" s="177"/>
      <c r="M29" s="177"/>
      <c r="N29" s="177"/>
      <c r="O29" s="178"/>
    </row>
    <row r="30" spans="1:18" ht="15" customHeight="1" x14ac:dyDescent="0.25">
      <c r="A30" s="179" t="s">
        <v>15</v>
      </c>
      <c r="B30" s="180"/>
      <c r="C30" s="180"/>
      <c r="D30" s="180"/>
      <c r="E30" s="180"/>
      <c r="F30" s="180"/>
      <c r="G30" s="180"/>
      <c r="H30" s="180"/>
      <c r="I30" s="180"/>
      <c r="J30" s="180"/>
      <c r="K30" s="180"/>
      <c r="L30" s="180"/>
      <c r="M30" s="180"/>
      <c r="N30" s="180"/>
      <c r="O30" s="181"/>
    </row>
    <row r="31" spans="1:18" x14ac:dyDescent="0.25">
      <c r="A31" s="182"/>
      <c r="B31" s="183"/>
      <c r="C31" s="183"/>
      <c r="D31" s="183"/>
      <c r="E31" s="183"/>
      <c r="F31" s="183"/>
      <c r="G31" s="183"/>
      <c r="H31" s="183"/>
      <c r="I31" s="183"/>
      <c r="J31" s="183"/>
      <c r="K31" s="183"/>
      <c r="L31" s="183"/>
      <c r="M31" s="183"/>
      <c r="N31" s="183"/>
      <c r="O31" s="184"/>
    </row>
    <row r="32" spans="1:18" s="1" customFormat="1" ht="26.25" customHeight="1" x14ac:dyDescent="0.25">
      <c r="I32" s="75" t="s">
        <v>11</v>
      </c>
      <c r="J32" s="76"/>
      <c r="O32" s="77"/>
    </row>
    <row r="33" spans="1:15" s="1" customFormat="1" ht="48.75" customHeight="1" x14ac:dyDescent="0.25">
      <c r="A33" s="94" t="s">
        <v>2632</v>
      </c>
      <c r="B33" s="95" t="s">
        <v>7</v>
      </c>
      <c r="C33" s="95" t="s">
        <v>25</v>
      </c>
      <c r="D33" s="95" t="s">
        <v>26</v>
      </c>
      <c r="E33" s="95" t="s">
        <v>2702</v>
      </c>
      <c r="F33" s="95" t="s">
        <v>2703</v>
      </c>
      <c r="G33" s="95" t="s">
        <v>30</v>
      </c>
      <c r="H33" s="95" t="s">
        <v>9</v>
      </c>
      <c r="I33" s="96" t="s">
        <v>13</v>
      </c>
      <c r="J33" s="96" t="s">
        <v>12</v>
      </c>
      <c r="K33" s="95" t="s">
        <v>8</v>
      </c>
      <c r="L33" s="95" t="s">
        <v>2634</v>
      </c>
      <c r="M33" s="95" t="s">
        <v>10</v>
      </c>
      <c r="N33" s="95" t="s">
        <v>1166</v>
      </c>
      <c r="O33" s="78"/>
    </row>
    <row r="34" spans="1:15" s="6" customFormat="1" ht="24.75" customHeight="1" x14ac:dyDescent="0.25">
      <c r="A34" s="73">
        <v>1</v>
      </c>
      <c r="B34" s="106" t="s">
        <v>1170</v>
      </c>
      <c r="C34" s="107" t="s">
        <v>38</v>
      </c>
      <c r="D34" s="101" t="s">
        <v>29</v>
      </c>
      <c r="E34" s="108">
        <v>43172</v>
      </c>
      <c r="F34" s="108">
        <v>43598</v>
      </c>
      <c r="G34" s="109">
        <f>IF(AND(E34&lt;&gt;"",F34&lt;&gt;""),((F34-E34)/30),"")</f>
        <v>14.2</v>
      </c>
      <c r="H34" s="106"/>
      <c r="I34" s="110" t="s">
        <v>42</v>
      </c>
      <c r="J34" s="110" t="s">
        <v>50</v>
      </c>
      <c r="K34" s="111">
        <v>1500000000</v>
      </c>
      <c r="L34" s="107" t="s">
        <v>1154</v>
      </c>
      <c r="M34" s="112">
        <f t="shared" ref="M34:M53" si="0">+IF(L34="No",1,IF(L34="Si","Ingrese %",""))</f>
        <v>1</v>
      </c>
      <c r="N34" s="107" t="s">
        <v>1157</v>
      </c>
      <c r="O34" s="60"/>
    </row>
    <row r="35" spans="1:15" s="6" customFormat="1" ht="24.75" customHeight="1" x14ac:dyDescent="0.25">
      <c r="A35" s="73">
        <v>2</v>
      </c>
      <c r="B35" s="106" t="s">
        <v>1170</v>
      </c>
      <c r="C35" s="107"/>
      <c r="D35" s="101" t="s">
        <v>29</v>
      </c>
      <c r="E35" s="108">
        <v>43172</v>
      </c>
      <c r="F35" s="108">
        <v>43598</v>
      </c>
      <c r="G35" s="109">
        <f>IF(AND(E35&lt;&gt;"",F35&lt;&gt;""),((F35-E35)/30),"")</f>
        <v>14.2</v>
      </c>
      <c r="H35" s="106"/>
      <c r="I35" s="110" t="s">
        <v>42</v>
      </c>
      <c r="J35" s="110" t="s">
        <v>43</v>
      </c>
      <c r="K35" s="111">
        <v>900324234234</v>
      </c>
      <c r="L35" s="107" t="s">
        <v>1154</v>
      </c>
      <c r="M35" s="112">
        <f t="shared" si="0"/>
        <v>1</v>
      </c>
      <c r="N35" s="107" t="s">
        <v>2663</v>
      </c>
      <c r="O35" s="60"/>
    </row>
    <row r="36" spans="1:15" s="6" customFormat="1" ht="24.75" customHeight="1" x14ac:dyDescent="0.25">
      <c r="A36" s="73">
        <v>3</v>
      </c>
      <c r="B36" s="106" t="s">
        <v>1170</v>
      </c>
      <c r="C36" s="107"/>
      <c r="D36" s="101" t="s">
        <v>29</v>
      </c>
      <c r="E36" s="108">
        <v>43172</v>
      </c>
      <c r="F36" s="108">
        <v>43598</v>
      </c>
      <c r="G36" s="109">
        <f t="shared" ref="G36:G53" si="1">IF(AND(E36&lt;&gt;"",F36&lt;&gt;""),((F36-E36)/30),"")</f>
        <v>14.2</v>
      </c>
      <c r="H36" s="106"/>
      <c r="I36" s="110" t="s">
        <v>41</v>
      </c>
      <c r="J36" s="110" t="s">
        <v>41</v>
      </c>
      <c r="K36" s="111">
        <v>4324324234</v>
      </c>
      <c r="L36" s="107" t="s">
        <v>1154</v>
      </c>
      <c r="M36" s="112">
        <f t="shared" si="0"/>
        <v>1</v>
      </c>
      <c r="N36" s="107" t="s">
        <v>1157</v>
      </c>
      <c r="O36" s="60"/>
    </row>
    <row r="37" spans="1:15" s="6" customFormat="1" ht="24.75" customHeight="1" x14ac:dyDescent="0.25">
      <c r="A37" s="73">
        <v>4</v>
      </c>
      <c r="B37" s="113"/>
      <c r="C37" s="107"/>
      <c r="D37" s="114"/>
      <c r="E37" s="115"/>
      <c r="F37" s="115"/>
      <c r="G37" s="109" t="str">
        <f t="shared" si="1"/>
        <v/>
      </c>
      <c r="H37" s="113"/>
      <c r="I37" s="114" t="s">
        <v>992</v>
      </c>
      <c r="J37" s="114" t="s">
        <v>995</v>
      </c>
      <c r="K37" s="111">
        <v>454535</v>
      </c>
      <c r="L37" s="107" t="s">
        <v>1154</v>
      </c>
      <c r="M37" s="112">
        <f t="shared" si="0"/>
        <v>1</v>
      </c>
      <c r="N37" s="107" t="s">
        <v>32</v>
      </c>
      <c r="O37" s="60"/>
    </row>
    <row r="38" spans="1:15" s="7" customFormat="1" ht="24.75" customHeight="1" x14ac:dyDescent="0.25">
      <c r="A38" s="74">
        <v>5</v>
      </c>
      <c r="B38" s="113"/>
      <c r="C38" s="107"/>
      <c r="D38" s="116"/>
      <c r="E38" s="116"/>
      <c r="F38" s="116"/>
      <c r="G38" s="109" t="str">
        <f t="shared" si="1"/>
        <v/>
      </c>
      <c r="H38" s="113"/>
      <c r="I38" s="114" t="s">
        <v>459</v>
      </c>
      <c r="J38" s="114" t="s">
        <v>974</v>
      </c>
      <c r="K38" s="111">
        <v>756545435</v>
      </c>
      <c r="L38" s="107" t="s">
        <v>1154</v>
      </c>
      <c r="M38" s="112">
        <f t="shared" si="0"/>
        <v>1</v>
      </c>
      <c r="N38" s="107" t="s">
        <v>1157</v>
      </c>
      <c r="O38" s="60"/>
    </row>
    <row r="39" spans="1:15" s="7" customFormat="1" ht="24.75" customHeight="1" x14ac:dyDescent="0.25">
      <c r="A39" s="74">
        <v>6</v>
      </c>
      <c r="B39" s="113"/>
      <c r="C39" s="107"/>
      <c r="D39" s="116"/>
      <c r="E39" s="116"/>
      <c r="F39" s="116"/>
      <c r="G39" s="109" t="str">
        <f t="shared" si="1"/>
        <v/>
      </c>
      <c r="H39" s="113"/>
      <c r="I39" s="114" t="s">
        <v>747</v>
      </c>
      <c r="J39" s="114" t="s">
        <v>752</v>
      </c>
      <c r="K39" s="111">
        <v>233244434</v>
      </c>
      <c r="L39" s="107" t="s">
        <v>1154</v>
      </c>
      <c r="M39" s="112">
        <f t="shared" si="0"/>
        <v>1</v>
      </c>
      <c r="N39" s="107" t="s">
        <v>32</v>
      </c>
      <c r="O39" s="60"/>
    </row>
    <row r="40" spans="1:15" s="7" customFormat="1" ht="24.75" customHeight="1" x14ac:dyDescent="0.25">
      <c r="A40" s="74">
        <v>7</v>
      </c>
      <c r="B40" s="113"/>
      <c r="C40" s="107"/>
      <c r="D40" s="116"/>
      <c r="E40" s="116"/>
      <c r="F40" s="116"/>
      <c r="G40" s="109" t="str">
        <f t="shared" si="1"/>
        <v/>
      </c>
      <c r="H40" s="113"/>
      <c r="I40" s="114" t="s">
        <v>70</v>
      </c>
      <c r="J40" s="114" t="s">
        <v>406</v>
      </c>
      <c r="K40" s="117"/>
      <c r="L40" s="107"/>
      <c r="M40" s="118" t="str">
        <f t="shared" si="0"/>
        <v/>
      </c>
      <c r="N40" s="107"/>
      <c r="O40" s="60"/>
    </row>
    <row r="41" spans="1:15" s="7" customFormat="1" ht="24.75" customHeight="1" x14ac:dyDescent="0.25">
      <c r="A41" s="74">
        <v>8</v>
      </c>
      <c r="B41" s="113"/>
      <c r="C41" s="107"/>
      <c r="D41" s="116"/>
      <c r="E41" s="116"/>
      <c r="F41" s="116"/>
      <c r="G41" s="109" t="str">
        <f t="shared" si="1"/>
        <v/>
      </c>
      <c r="H41" s="113"/>
      <c r="I41" s="114" t="s">
        <v>41</v>
      </c>
      <c r="J41" s="114" t="s">
        <v>41</v>
      </c>
      <c r="K41" s="117"/>
      <c r="L41" s="107"/>
      <c r="M41" s="118" t="str">
        <f t="shared" si="0"/>
        <v/>
      </c>
      <c r="N41" s="107"/>
      <c r="O41" s="60"/>
    </row>
    <row r="42" spans="1:15" s="7" customFormat="1" ht="24.75" customHeight="1" x14ac:dyDescent="0.25">
      <c r="A42" s="74">
        <v>9</v>
      </c>
      <c r="B42" s="113"/>
      <c r="C42" s="107"/>
      <c r="D42" s="116"/>
      <c r="E42" s="116"/>
      <c r="F42" s="116"/>
      <c r="G42" s="109" t="str">
        <f t="shared" si="1"/>
        <v/>
      </c>
      <c r="H42" s="113"/>
      <c r="I42" s="114" t="s">
        <v>261</v>
      </c>
      <c r="J42" s="114" t="s">
        <v>262</v>
      </c>
      <c r="K42" s="117"/>
      <c r="L42" s="107"/>
      <c r="M42" s="118" t="str">
        <f t="shared" si="0"/>
        <v/>
      </c>
      <c r="N42" s="107"/>
      <c r="O42" s="60"/>
    </row>
    <row r="43" spans="1:15" s="7" customFormat="1" ht="24.75" customHeight="1" x14ac:dyDescent="0.25">
      <c r="A43" s="74">
        <v>10</v>
      </c>
      <c r="B43" s="113"/>
      <c r="C43" s="107"/>
      <c r="D43" s="116"/>
      <c r="E43" s="116"/>
      <c r="F43" s="116"/>
      <c r="G43" s="109" t="str">
        <f t="shared" si="1"/>
        <v/>
      </c>
      <c r="H43" s="113"/>
      <c r="I43" s="116" t="s">
        <v>1161</v>
      </c>
      <c r="J43" s="116" t="s">
        <v>1040</v>
      </c>
      <c r="K43" s="117"/>
      <c r="L43" s="107"/>
      <c r="M43" s="118" t="str">
        <f t="shared" si="0"/>
        <v/>
      </c>
      <c r="N43" s="107"/>
      <c r="O43" s="60"/>
    </row>
    <row r="44" spans="1:15" s="7" customFormat="1" ht="24.75" customHeight="1" x14ac:dyDescent="0.25">
      <c r="A44" s="74">
        <v>11</v>
      </c>
      <c r="B44" s="113"/>
      <c r="C44" s="107"/>
      <c r="D44" s="116"/>
      <c r="E44" s="116"/>
      <c r="F44" s="116"/>
      <c r="G44" s="109" t="str">
        <f t="shared" si="1"/>
        <v/>
      </c>
      <c r="H44" s="113"/>
      <c r="I44" s="116" t="s">
        <v>1076</v>
      </c>
      <c r="J44" s="116" t="s">
        <v>1077</v>
      </c>
      <c r="K44" s="117"/>
      <c r="L44" s="107"/>
      <c r="M44" s="118" t="str">
        <f t="shared" si="0"/>
        <v/>
      </c>
      <c r="N44" s="107"/>
      <c r="O44" s="60"/>
    </row>
    <row r="45" spans="1:15" s="7" customFormat="1" ht="24.75" customHeight="1" x14ac:dyDescent="0.25">
      <c r="A45" s="74">
        <v>12</v>
      </c>
      <c r="B45" s="113"/>
      <c r="C45" s="107"/>
      <c r="D45" s="116"/>
      <c r="E45" s="116"/>
      <c r="F45" s="116"/>
      <c r="G45" s="109" t="str">
        <f t="shared" si="1"/>
        <v/>
      </c>
      <c r="H45" s="113"/>
      <c r="I45" s="116" t="s">
        <v>169</v>
      </c>
      <c r="J45" s="116" t="s">
        <v>172</v>
      </c>
      <c r="K45" s="117"/>
      <c r="L45" s="107"/>
      <c r="M45" s="118" t="str">
        <f t="shared" si="0"/>
        <v/>
      </c>
      <c r="N45" s="107"/>
      <c r="O45" s="60"/>
    </row>
    <row r="46" spans="1:15" s="7" customFormat="1" ht="24.75" customHeight="1" x14ac:dyDescent="0.25">
      <c r="A46" s="74">
        <v>13</v>
      </c>
      <c r="B46" s="113"/>
      <c r="C46" s="107"/>
      <c r="D46" s="116"/>
      <c r="E46" s="116"/>
      <c r="F46" s="116"/>
      <c r="G46" s="109" t="str">
        <f t="shared" si="1"/>
        <v/>
      </c>
      <c r="H46" s="113"/>
      <c r="I46" s="116" t="s">
        <v>1162</v>
      </c>
      <c r="J46" s="116" t="s">
        <v>1159</v>
      </c>
      <c r="K46" s="117"/>
      <c r="L46" s="107"/>
      <c r="M46" s="118" t="str">
        <f t="shared" si="0"/>
        <v/>
      </c>
      <c r="N46" s="107"/>
      <c r="O46" s="60"/>
    </row>
    <row r="47" spans="1:15" s="7" customFormat="1" ht="24.75" customHeight="1" x14ac:dyDescent="0.25">
      <c r="A47" s="74">
        <v>14</v>
      </c>
      <c r="B47" s="113"/>
      <c r="C47" s="107"/>
      <c r="D47" s="116"/>
      <c r="E47" s="116"/>
      <c r="F47" s="116"/>
      <c r="G47" s="109" t="str">
        <f t="shared" si="1"/>
        <v/>
      </c>
      <c r="H47" s="113"/>
      <c r="I47" s="116" t="s">
        <v>214</v>
      </c>
      <c r="J47" s="116" t="s">
        <v>217</v>
      </c>
      <c r="K47" s="117"/>
      <c r="L47" s="107"/>
      <c r="M47" s="118" t="str">
        <f t="shared" si="0"/>
        <v/>
      </c>
      <c r="N47" s="107"/>
      <c r="O47" s="60"/>
    </row>
    <row r="48" spans="1:15" s="7" customFormat="1" ht="24.75" customHeight="1" x14ac:dyDescent="0.25">
      <c r="A48" s="74">
        <v>15</v>
      </c>
      <c r="B48" s="113"/>
      <c r="C48" s="107"/>
      <c r="D48" s="116"/>
      <c r="E48" s="116"/>
      <c r="F48" s="116"/>
      <c r="G48" s="109" t="str">
        <f t="shared" si="1"/>
        <v/>
      </c>
      <c r="H48" s="113"/>
      <c r="I48" s="116" t="s">
        <v>261</v>
      </c>
      <c r="J48" s="116" t="s">
        <v>262</v>
      </c>
      <c r="K48" s="117"/>
      <c r="L48" s="107"/>
      <c r="M48" s="118" t="str">
        <f t="shared" si="0"/>
        <v/>
      </c>
      <c r="N48" s="107"/>
      <c r="O48" s="60"/>
    </row>
    <row r="49" spans="1:15" s="7" customFormat="1" ht="24.75" customHeight="1" x14ac:dyDescent="0.25">
      <c r="A49" s="74">
        <v>16</v>
      </c>
      <c r="B49" s="113"/>
      <c r="C49" s="107"/>
      <c r="D49" s="116"/>
      <c r="E49" s="116"/>
      <c r="F49" s="116"/>
      <c r="G49" s="109" t="str">
        <f t="shared" si="1"/>
        <v/>
      </c>
      <c r="H49" s="113"/>
      <c r="I49" s="116" t="s">
        <v>1084</v>
      </c>
      <c r="J49" s="116" t="s">
        <v>1087</v>
      </c>
      <c r="K49" s="117"/>
      <c r="L49" s="107"/>
      <c r="M49" s="118" t="str">
        <f t="shared" si="0"/>
        <v/>
      </c>
      <c r="N49" s="107"/>
      <c r="O49" s="60"/>
    </row>
    <row r="50" spans="1:15" s="7" customFormat="1" ht="24.75" customHeight="1" x14ac:dyDescent="0.25">
      <c r="A50" s="74">
        <v>17</v>
      </c>
      <c r="B50" s="113"/>
      <c r="C50" s="107"/>
      <c r="D50" s="116"/>
      <c r="E50" s="116"/>
      <c r="F50" s="116"/>
      <c r="G50" s="109" t="str">
        <f t="shared" si="1"/>
        <v/>
      </c>
      <c r="H50" s="113"/>
      <c r="I50" s="116" t="s">
        <v>41</v>
      </c>
      <c r="J50" s="116" t="s">
        <v>41</v>
      </c>
      <c r="K50" s="117"/>
      <c r="L50" s="107"/>
      <c r="M50" s="118" t="str">
        <f t="shared" si="0"/>
        <v/>
      </c>
      <c r="N50" s="107"/>
      <c r="O50" s="60"/>
    </row>
    <row r="51" spans="1:15" s="7" customFormat="1" ht="24.75" customHeight="1" x14ac:dyDescent="0.25">
      <c r="A51" s="74">
        <v>18</v>
      </c>
      <c r="B51" s="113"/>
      <c r="C51" s="107"/>
      <c r="D51" s="116"/>
      <c r="E51" s="116"/>
      <c r="F51" s="116"/>
      <c r="G51" s="109" t="str">
        <f t="shared" si="1"/>
        <v/>
      </c>
      <c r="H51" s="113"/>
      <c r="I51" s="116" t="s">
        <v>1161</v>
      </c>
      <c r="J51" s="116" t="s">
        <v>1044</v>
      </c>
      <c r="K51" s="117"/>
      <c r="L51" s="107"/>
      <c r="M51" s="118" t="str">
        <f t="shared" si="0"/>
        <v/>
      </c>
      <c r="N51" s="107"/>
      <c r="O51" s="60"/>
    </row>
    <row r="52" spans="1:15" s="7" customFormat="1" ht="24.75" customHeight="1" x14ac:dyDescent="0.25">
      <c r="A52" s="74">
        <v>19</v>
      </c>
      <c r="B52" s="113"/>
      <c r="C52" s="107"/>
      <c r="D52" s="116"/>
      <c r="E52" s="116"/>
      <c r="F52" s="116"/>
      <c r="G52" s="109" t="str">
        <f t="shared" si="1"/>
        <v/>
      </c>
      <c r="H52" s="113"/>
      <c r="I52" s="116" t="s">
        <v>868</v>
      </c>
      <c r="J52" s="116" t="s">
        <v>829</v>
      </c>
      <c r="K52" s="117"/>
      <c r="L52" s="107"/>
      <c r="M52" s="118" t="str">
        <f t="shared" si="0"/>
        <v/>
      </c>
      <c r="N52" s="107"/>
      <c r="O52" s="60"/>
    </row>
    <row r="53" spans="1:15" s="7" customFormat="1" ht="24.75" customHeight="1" x14ac:dyDescent="0.25">
      <c r="A53" s="74">
        <v>20</v>
      </c>
      <c r="B53" s="113"/>
      <c r="C53" s="107"/>
      <c r="D53" s="116"/>
      <c r="E53" s="116"/>
      <c r="F53" s="116"/>
      <c r="G53" s="109" t="str">
        <f t="shared" si="1"/>
        <v/>
      </c>
      <c r="H53" s="113"/>
      <c r="I53" s="116" t="s">
        <v>747</v>
      </c>
      <c r="J53" s="116" t="s">
        <v>708</v>
      </c>
      <c r="K53" s="117"/>
      <c r="L53" s="107"/>
      <c r="M53" s="118" t="str">
        <f t="shared" si="0"/>
        <v/>
      </c>
      <c r="N53" s="107"/>
      <c r="O53" s="60"/>
    </row>
    <row r="54" spans="1:15" s="7" customFormat="1" ht="24.75" customHeight="1" thickBot="1" x14ac:dyDescent="0.3">
      <c r="A54" s="80"/>
      <c r="B54" s="80"/>
      <c r="C54" s="80"/>
      <c r="D54" s="80"/>
      <c r="E54" s="80"/>
      <c r="F54" s="80"/>
      <c r="G54" s="80"/>
      <c r="H54" s="80"/>
      <c r="I54" s="80"/>
      <c r="J54" s="80"/>
      <c r="K54" s="80"/>
      <c r="L54" s="80"/>
      <c r="M54" s="80"/>
      <c r="N54" s="87"/>
      <c r="O54" s="79"/>
    </row>
    <row r="55" spans="1:15" ht="8.25" customHeight="1" thickBot="1" x14ac:dyDescent="0.3"/>
    <row r="56" spans="1:15" s="20" customFormat="1" ht="31.5" customHeight="1" thickBot="1" x14ac:dyDescent="0.3">
      <c r="A56" s="176" t="s">
        <v>2662</v>
      </c>
      <c r="B56" s="177"/>
      <c r="C56" s="177"/>
      <c r="D56" s="177"/>
      <c r="E56" s="177"/>
      <c r="F56" s="177"/>
      <c r="G56" s="177"/>
      <c r="H56" s="177"/>
      <c r="I56" s="177"/>
      <c r="J56" s="177"/>
      <c r="K56" s="177"/>
      <c r="L56" s="177"/>
      <c r="M56" s="177"/>
      <c r="N56" s="177"/>
      <c r="O56" s="178"/>
    </row>
    <row r="57" spans="1:15" ht="15" customHeight="1" x14ac:dyDescent="0.25">
      <c r="A57" s="179" t="s">
        <v>15</v>
      </c>
      <c r="B57" s="180"/>
      <c r="C57" s="180"/>
      <c r="D57" s="180"/>
      <c r="E57" s="180"/>
      <c r="F57" s="180"/>
      <c r="G57" s="180"/>
      <c r="H57" s="180"/>
      <c r="I57" s="180"/>
      <c r="J57" s="180"/>
      <c r="K57" s="180"/>
      <c r="L57" s="180"/>
      <c r="M57" s="180"/>
      <c r="N57" s="180"/>
      <c r="O57" s="181"/>
    </row>
    <row r="58" spans="1:15" x14ac:dyDescent="0.25">
      <c r="A58" s="182"/>
      <c r="B58" s="183"/>
      <c r="C58" s="183"/>
      <c r="D58" s="183"/>
      <c r="E58" s="183"/>
      <c r="F58" s="183"/>
      <c r="G58" s="183"/>
      <c r="H58" s="183"/>
      <c r="I58" s="183"/>
      <c r="J58" s="183"/>
      <c r="K58" s="183"/>
      <c r="L58" s="183"/>
      <c r="M58" s="183"/>
      <c r="N58" s="183"/>
      <c r="O58" s="184"/>
    </row>
    <row r="59" spans="1:15" s="1" customFormat="1" ht="26.25" customHeight="1" x14ac:dyDescent="0.25">
      <c r="I59" s="163" t="s">
        <v>11</v>
      </c>
      <c r="J59" s="164"/>
    </row>
    <row r="60" spans="1:15" s="1" customFormat="1" ht="44.25" customHeight="1" x14ac:dyDescent="0.25">
      <c r="A60" s="91" t="s">
        <v>2632</v>
      </c>
      <c r="B60" s="92" t="s">
        <v>7</v>
      </c>
      <c r="C60" s="92" t="s">
        <v>25</v>
      </c>
      <c r="D60" s="92" t="s">
        <v>26</v>
      </c>
      <c r="E60" s="92" t="s">
        <v>2702</v>
      </c>
      <c r="F60" s="92" t="s">
        <v>2703</v>
      </c>
      <c r="G60" s="92" t="s">
        <v>30</v>
      </c>
      <c r="H60" s="92" t="s">
        <v>9</v>
      </c>
      <c r="I60" s="93" t="s">
        <v>13</v>
      </c>
      <c r="J60" s="93" t="s">
        <v>12</v>
      </c>
      <c r="K60" s="92" t="s">
        <v>8</v>
      </c>
      <c r="L60" s="92" t="s">
        <v>2633</v>
      </c>
      <c r="M60" s="92" t="s">
        <v>2634</v>
      </c>
      <c r="N60" s="92" t="s">
        <v>10</v>
      </c>
      <c r="O60" s="97" t="s">
        <v>1166</v>
      </c>
    </row>
    <row r="61" spans="1:15" s="6" customFormat="1" ht="24.75" customHeight="1" x14ac:dyDescent="0.25">
      <c r="A61" s="73">
        <v>1</v>
      </c>
      <c r="B61" s="106" t="s">
        <v>1170</v>
      </c>
      <c r="C61" s="107" t="s">
        <v>38</v>
      </c>
      <c r="D61" s="101" t="s">
        <v>29</v>
      </c>
      <c r="E61" s="108">
        <v>43172</v>
      </c>
      <c r="F61" s="108">
        <v>43598</v>
      </c>
      <c r="G61" s="109">
        <f>IF(AND(E61&lt;&gt;"",F61&lt;&gt;""),((F61-E61)/30),"")</f>
        <v>14.2</v>
      </c>
      <c r="H61" s="106"/>
      <c r="I61" s="110" t="s">
        <v>465</v>
      </c>
      <c r="J61" s="110" t="s">
        <v>50</v>
      </c>
      <c r="K61" s="119">
        <v>1500000000</v>
      </c>
      <c r="L61" s="120">
        <f t="shared" ref="L61:L80" si="2">+IF(AND(K61&gt;0,O61="Ejecución"),K61/877802,IF(AND(K61&gt;0,O61&lt;&gt;"Ejecución"),"-",""))</f>
        <v>1708.8136048903966</v>
      </c>
      <c r="M61" s="107" t="s">
        <v>1154</v>
      </c>
      <c r="N61" s="118">
        <f t="shared" ref="N61:N80" si="3">+IF(M61="No",1,IF(M61="Si","Ingrese %",""))</f>
        <v>1</v>
      </c>
      <c r="O61" s="121" t="s">
        <v>1156</v>
      </c>
    </row>
    <row r="62" spans="1:15" s="6" customFormat="1" ht="24.75" customHeight="1" x14ac:dyDescent="0.25">
      <c r="A62" s="73">
        <v>2</v>
      </c>
      <c r="B62" s="106" t="s">
        <v>1170</v>
      </c>
      <c r="C62" s="107"/>
      <c r="D62" s="101" t="s">
        <v>29</v>
      </c>
      <c r="E62" s="108">
        <v>43172</v>
      </c>
      <c r="F62" s="108">
        <v>43598</v>
      </c>
      <c r="G62" s="109">
        <f>IF(AND(E62&lt;&gt;"",F62&lt;&gt;""),((F62-E62)/30),"")</f>
        <v>14.2</v>
      </c>
      <c r="H62" s="106"/>
      <c r="I62" s="110" t="s">
        <v>214</v>
      </c>
      <c r="J62" s="110" t="s">
        <v>43</v>
      </c>
      <c r="K62" s="122">
        <v>900324234234</v>
      </c>
      <c r="L62" s="120">
        <f t="shared" si="2"/>
        <v>1025657.5335143916</v>
      </c>
      <c r="M62" s="107" t="s">
        <v>31</v>
      </c>
      <c r="N62" s="118" t="str">
        <f t="shared" si="3"/>
        <v>Ingrese %</v>
      </c>
      <c r="O62" s="121" t="s">
        <v>1156</v>
      </c>
    </row>
    <row r="63" spans="1:15" s="6" customFormat="1" ht="24.75" customHeight="1" x14ac:dyDescent="0.25">
      <c r="A63" s="73">
        <v>3</v>
      </c>
      <c r="B63" s="106" t="s">
        <v>1170</v>
      </c>
      <c r="C63" s="107"/>
      <c r="D63" s="101" t="s">
        <v>29</v>
      </c>
      <c r="E63" s="108">
        <v>43172</v>
      </c>
      <c r="F63" s="108">
        <v>43598</v>
      </c>
      <c r="G63" s="109">
        <f t="shared" ref="G63:G80" si="4">IF(AND(E63&lt;&gt;"",F63&lt;&gt;""),((F63-E63)/30),"")</f>
        <v>14.2</v>
      </c>
      <c r="H63" s="106"/>
      <c r="I63" s="110" t="s">
        <v>41</v>
      </c>
      <c r="J63" s="110" t="s">
        <v>41</v>
      </c>
      <c r="K63" s="122">
        <v>4324324234</v>
      </c>
      <c r="L63" s="120">
        <f t="shared" si="2"/>
        <v>4926.3093886776287</v>
      </c>
      <c r="M63" s="107" t="s">
        <v>1154</v>
      </c>
      <c r="N63" s="118">
        <f t="shared" si="3"/>
        <v>1</v>
      </c>
      <c r="O63" s="121" t="s">
        <v>1156</v>
      </c>
    </row>
    <row r="64" spans="1:15" s="6" customFormat="1" ht="24.75" customHeight="1" x14ac:dyDescent="0.25">
      <c r="A64" s="73">
        <v>4</v>
      </c>
      <c r="B64" s="113"/>
      <c r="C64" s="107"/>
      <c r="D64" s="114"/>
      <c r="E64" s="115"/>
      <c r="F64" s="115"/>
      <c r="G64" s="109" t="str">
        <f t="shared" si="4"/>
        <v/>
      </c>
      <c r="H64" s="113"/>
      <c r="I64" s="114" t="s">
        <v>1140</v>
      </c>
      <c r="J64" s="114" t="s">
        <v>813</v>
      </c>
      <c r="K64" s="122">
        <v>454535</v>
      </c>
      <c r="L64" s="120">
        <f t="shared" si="2"/>
        <v>0.51781039459923761</v>
      </c>
      <c r="M64" s="107"/>
      <c r="N64" s="118" t="str">
        <f t="shared" si="3"/>
        <v/>
      </c>
      <c r="O64" s="121" t="s">
        <v>1156</v>
      </c>
    </row>
    <row r="65" spans="1:15" s="7" customFormat="1" ht="24.75" customHeight="1" x14ac:dyDescent="0.25">
      <c r="A65" s="74">
        <v>5</v>
      </c>
      <c r="B65" s="113"/>
      <c r="C65" s="107"/>
      <c r="D65" s="116"/>
      <c r="E65" s="116"/>
      <c r="F65" s="116"/>
      <c r="G65" s="109" t="str">
        <f t="shared" si="4"/>
        <v/>
      </c>
      <c r="H65" s="113"/>
      <c r="I65" s="114" t="s">
        <v>1148</v>
      </c>
      <c r="J65" s="114" t="s">
        <v>894</v>
      </c>
      <c r="K65" s="122">
        <v>756545435</v>
      </c>
      <c r="L65" s="120">
        <f t="shared" si="2"/>
        <v>861.86342136381552</v>
      </c>
      <c r="M65" s="107"/>
      <c r="N65" s="118" t="str">
        <f t="shared" si="3"/>
        <v/>
      </c>
      <c r="O65" s="121" t="s">
        <v>1156</v>
      </c>
    </row>
    <row r="66" spans="1:15" s="7" customFormat="1" ht="24.75" customHeight="1" x14ac:dyDescent="0.25">
      <c r="A66" s="74">
        <v>6</v>
      </c>
      <c r="B66" s="113"/>
      <c r="C66" s="107"/>
      <c r="D66" s="116"/>
      <c r="E66" s="116"/>
      <c r="F66" s="116"/>
      <c r="G66" s="109" t="str">
        <f t="shared" si="4"/>
        <v/>
      </c>
      <c r="H66" s="113"/>
      <c r="I66" s="114" t="s">
        <v>747</v>
      </c>
      <c r="J66" s="114" t="s">
        <v>752</v>
      </c>
      <c r="K66" s="122">
        <v>233244434</v>
      </c>
      <c r="L66" s="120">
        <f t="shared" si="2"/>
        <v>265.71417472277346</v>
      </c>
      <c r="M66" s="107"/>
      <c r="N66" s="118" t="str">
        <f t="shared" si="3"/>
        <v/>
      </c>
      <c r="O66" s="121" t="s">
        <v>1156</v>
      </c>
    </row>
    <row r="67" spans="1:15" s="7" customFormat="1" ht="24.75" customHeight="1" x14ac:dyDescent="0.25">
      <c r="A67" s="74">
        <v>7</v>
      </c>
      <c r="B67" s="113"/>
      <c r="C67" s="107"/>
      <c r="D67" s="116"/>
      <c r="E67" s="116"/>
      <c r="F67" s="116"/>
      <c r="G67" s="109" t="str">
        <f t="shared" si="4"/>
        <v/>
      </c>
      <c r="H67" s="113"/>
      <c r="I67" s="114" t="s">
        <v>70</v>
      </c>
      <c r="J67" s="114" t="s">
        <v>406</v>
      </c>
      <c r="K67" s="122"/>
      <c r="L67" s="120" t="str">
        <f t="shared" si="2"/>
        <v/>
      </c>
      <c r="M67" s="107"/>
      <c r="N67" s="118" t="str">
        <f t="shared" si="3"/>
        <v/>
      </c>
      <c r="O67" s="121"/>
    </row>
    <row r="68" spans="1:15" s="7" customFormat="1" ht="24.75" customHeight="1" x14ac:dyDescent="0.25">
      <c r="A68" s="74">
        <v>8</v>
      </c>
      <c r="B68" s="113"/>
      <c r="C68" s="107"/>
      <c r="D68" s="116"/>
      <c r="E68" s="116"/>
      <c r="F68" s="116"/>
      <c r="G68" s="109" t="str">
        <f t="shared" si="4"/>
        <v/>
      </c>
      <c r="H68" s="113"/>
      <c r="I68" s="114" t="s">
        <v>41</v>
      </c>
      <c r="J68" s="114" t="s">
        <v>41</v>
      </c>
      <c r="K68" s="122"/>
      <c r="L68" s="120" t="str">
        <f t="shared" si="2"/>
        <v/>
      </c>
      <c r="M68" s="107"/>
      <c r="N68" s="118" t="str">
        <f t="shared" si="3"/>
        <v/>
      </c>
      <c r="O68" s="121"/>
    </row>
    <row r="69" spans="1:15" s="7" customFormat="1" ht="24.75" customHeight="1" x14ac:dyDescent="0.25">
      <c r="A69" s="74">
        <v>9</v>
      </c>
      <c r="B69" s="113"/>
      <c r="C69" s="107"/>
      <c r="D69" s="116"/>
      <c r="E69" s="116"/>
      <c r="F69" s="116"/>
      <c r="G69" s="109" t="str">
        <f t="shared" si="4"/>
        <v/>
      </c>
      <c r="H69" s="113"/>
      <c r="I69" s="114" t="s">
        <v>261</v>
      </c>
      <c r="J69" s="114" t="s">
        <v>262</v>
      </c>
      <c r="K69" s="122"/>
      <c r="L69" s="120" t="str">
        <f t="shared" si="2"/>
        <v/>
      </c>
      <c r="M69" s="107"/>
      <c r="N69" s="118" t="str">
        <f t="shared" si="3"/>
        <v/>
      </c>
      <c r="O69" s="121"/>
    </row>
    <row r="70" spans="1:15" s="7" customFormat="1" ht="24.75" customHeight="1" x14ac:dyDescent="0.25">
      <c r="A70" s="74">
        <v>10</v>
      </c>
      <c r="B70" s="113"/>
      <c r="C70" s="107"/>
      <c r="D70" s="116"/>
      <c r="E70" s="116"/>
      <c r="F70" s="116"/>
      <c r="G70" s="109" t="str">
        <f t="shared" si="4"/>
        <v/>
      </c>
      <c r="H70" s="113"/>
      <c r="I70" s="116" t="s">
        <v>459</v>
      </c>
      <c r="J70" s="116" t="s">
        <v>968</v>
      </c>
      <c r="K70" s="122"/>
      <c r="L70" s="120" t="str">
        <f t="shared" si="2"/>
        <v/>
      </c>
      <c r="M70" s="107"/>
      <c r="N70" s="118" t="str">
        <f t="shared" si="3"/>
        <v/>
      </c>
      <c r="O70" s="121"/>
    </row>
    <row r="71" spans="1:15" s="7" customFormat="1" ht="24.75" customHeight="1" x14ac:dyDescent="0.25">
      <c r="A71" s="74">
        <v>11</v>
      </c>
      <c r="B71" s="113"/>
      <c r="C71" s="107"/>
      <c r="D71" s="116"/>
      <c r="E71" s="116"/>
      <c r="F71" s="116"/>
      <c r="G71" s="109" t="str">
        <f t="shared" si="4"/>
        <v/>
      </c>
      <c r="H71" s="113"/>
      <c r="I71" s="116" t="s">
        <v>1076</v>
      </c>
      <c r="J71" s="116" t="s">
        <v>1077</v>
      </c>
      <c r="K71" s="122"/>
      <c r="L71" s="120" t="str">
        <f t="shared" si="2"/>
        <v/>
      </c>
      <c r="M71" s="107"/>
      <c r="N71" s="118" t="str">
        <f t="shared" si="3"/>
        <v/>
      </c>
      <c r="O71" s="121"/>
    </row>
    <row r="72" spans="1:15" s="7" customFormat="1" ht="24.75" customHeight="1" x14ac:dyDescent="0.25">
      <c r="A72" s="74">
        <v>12</v>
      </c>
      <c r="B72" s="113"/>
      <c r="C72" s="107"/>
      <c r="D72" s="116"/>
      <c r="E72" s="116"/>
      <c r="F72" s="116"/>
      <c r="G72" s="109" t="str">
        <f t="shared" si="4"/>
        <v/>
      </c>
      <c r="H72" s="113"/>
      <c r="I72" s="116" t="s">
        <v>70</v>
      </c>
      <c r="J72" s="116" t="s">
        <v>172</v>
      </c>
      <c r="K72" s="122"/>
      <c r="L72" s="120" t="str">
        <f t="shared" si="2"/>
        <v/>
      </c>
      <c r="M72" s="107"/>
      <c r="N72" s="118" t="str">
        <f t="shared" si="3"/>
        <v/>
      </c>
      <c r="O72" s="121"/>
    </row>
    <row r="73" spans="1:15" s="7" customFormat="1" ht="24.75" customHeight="1" x14ac:dyDescent="0.25">
      <c r="A73" s="74">
        <v>13</v>
      </c>
      <c r="B73" s="113"/>
      <c r="C73" s="107"/>
      <c r="D73" s="116"/>
      <c r="E73" s="116"/>
      <c r="F73" s="116"/>
      <c r="G73" s="109" t="str">
        <f t="shared" si="4"/>
        <v/>
      </c>
      <c r="H73" s="113"/>
      <c r="I73" s="116" t="s">
        <v>1162</v>
      </c>
      <c r="J73" s="116" t="s">
        <v>1159</v>
      </c>
      <c r="K73" s="122"/>
      <c r="L73" s="120" t="str">
        <f t="shared" si="2"/>
        <v/>
      </c>
      <c r="M73" s="107"/>
      <c r="N73" s="118" t="str">
        <f t="shared" si="3"/>
        <v/>
      </c>
      <c r="O73" s="121"/>
    </row>
    <row r="74" spans="1:15" s="7" customFormat="1" ht="24.75" customHeight="1" x14ac:dyDescent="0.25">
      <c r="A74" s="74">
        <v>14</v>
      </c>
      <c r="B74" s="113"/>
      <c r="C74" s="107"/>
      <c r="D74" s="116"/>
      <c r="E74" s="116"/>
      <c r="F74" s="116"/>
      <c r="G74" s="109" t="str">
        <f t="shared" si="4"/>
        <v/>
      </c>
      <c r="H74" s="113"/>
      <c r="I74" s="116" t="s">
        <v>214</v>
      </c>
      <c r="J74" s="116" t="s">
        <v>217</v>
      </c>
      <c r="K74" s="122"/>
      <c r="L74" s="120" t="str">
        <f t="shared" si="2"/>
        <v/>
      </c>
      <c r="M74" s="107"/>
      <c r="N74" s="118" t="str">
        <f t="shared" si="3"/>
        <v/>
      </c>
      <c r="O74" s="121"/>
    </row>
    <row r="75" spans="1:15" s="7" customFormat="1" ht="24.75" customHeight="1" x14ac:dyDescent="0.25">
      <c r="A75" s="74">
        <v>15</v>
      </c>
      <c r="B75" s="113"/>
      <c r="C75" s="107"/>
      <c r="D75" s="116"/>
      <c r="E75" s="116"/>
      <c r="F75" s="116"/>
      <c r="G75" s="109" t="str">
        <f t="shared" si="4"/>
        <v/>
      </c>
      <c r="H75" s="113"/>
      <c r="I75" s="116" t="s">
        <v>261</v>
      </c>
      <c r="J75" s="116" t="s">
        <v>262</v>
      </c>
      <c r="K75" s="122"/>
      <c r="L75" s="120" t="str">
        <f t="shared" si="2"/>
        <v/>
      </c>
      <c r="M75" s="107"/>
      <c r="N75" s="118" t="str">
        <f t="shared" si="3"/>
        <v/>
      </c>
      <c r="O75" s="121"/>
    </row>
    <row r="76" spans="1:15" s="7" customFormat="1" ht="24.75" customHeight="1" x14ac:dyDescent="0.25">
      <c r="A76" s="74">
        <v>16</v>
      </c>
      <c r="B76" s="113"/>
      <c r="C76" s="107"/>
      <c r="D76" s="116"/>
      <c r="E76" s="116"/>
      <c r="F76" s="116"/>
      <c r="G76" s="109" t="str">
        <f t="shared" si="4"/>
        <v/>
      </c>
      <c r="H76" s="113"/>
      <c r="I76" s="116" t="s">
        <v>1084</v>
      </c>
      <c r="J76" s="116" t="s">
        <v>1087</v>
      </c>
      <c r="K76" s="122"/>
      <c r="L76" s="120" t="str">
        <f t="shared" si="2"/>
        <v/>
      </c>
      <c r="M76" s="107"/>
      <c r="N76" s="118" t="str">
        <f t="shared" si="3"/>
        <v/>
      </c>
      <c r="O76" s="121"/>
    </row>
    <row r="77" spans="1:15" s="7" customFormat="1" ht="24.75" customHeight="1" x14ac:dyDescent="0.25">
      <c r="A77" s="74">
        <v>17</v>
      </c>
      <c r="B77" s="113"/>
      <c r="C77" s="107"/>
      <c r="D77" s="116"/>
      <c r="E77" s="116"/>
      <c r="F77" s="116"/>
      <c r="G77" s="109" t="str">
        <f t="shared" si="4"/>
        <v/>
      </c>
      <c r="H77" s="113"/>
      <c r="I77" s="116" t="s">
        <v>41</v>
      </c>
      <c r="J77" s="116" t="s">
        <v>41</v>
      </c>
      <c r="K77" s="122"/>
      <c r="L77" s="120" t="str">
        <f t="shared" si="2"/>
        <v/>
      </c>
      <c r="M77" s="107"/>
      <c r="N77" s="118" t="str">
        <f t="shared" si="3"/>
        <v/>
      </c>
      <c r="O77" s="121"/>
    </row>
    <row r="78" spans="1:15" s="7" customFormat="1" ht="24.75" customHeight="1" x14ac:dyDescent="0.25">
      <c r="A78" s="74">
        <v>18</v>
      </c>
      <c r="B78" s="113"/>
      <c r="C78" s="107"/>
      <c r="D78" s="116"/>
      <c r="E78" s="116"/>
      <c r="F78" s="116"/>
      <c r="G78" s="109" t="str">
        <f t="shared" si="4"/>
        <v/>
      </c>
      <c r="H78" s="113"/>
      <c r="I78" s="116" t="s">
        <v>1161</v>
      </c>
      <c r="J78" s="116" t="s">
        <v>1044</v>
      </c>
      <c r="K78" s="122"/>
      <c r="L78" s="120" t="str">
        <f t="shared" si="2"/>
        <v/>
      </c>
      <c r="M78" s="107"/>
      <c r="N78" s="118" t="str">
        <f t="shared" si="3"/>
        <v/>
      </c>
      <c r="O78" s="121"/>
    </row>
    <row r="79" spans="1:15" s="7" customFormat="1" ht="24.75" customHeight="1" x14ac:dyDescent="0.25">
      <c r="A79" s="74">
        <v>19</v>
      </c>
      <c r="B79" s="113"/>
      <c r="C79" s="107"/>
      <c r="D79" s="116"/>
      <c r="E79" s="116"/>
      <c r="F79" s="116"/>
      <c r="G79" s="109" t="str">
        <f t="shared" si="4"/>
        <v/>
      </c>
      <c r="H79" s="113"/>
      <c r="I79" s="116" t="s">
        <v>1163</v>
      </c>
      <c r="J79" s="116" t="s">
        <v>829</v>
      </c>
      <c r="K79" s="122"/>
      <c r="L79" s="120" t="str">
        <f t="shared" si="2"/>
        <v/>
      </c>
      <c r="M79" s="107"/>
      <c r="N79" s="118" t="str">
        <f t="shared" si="3"/>
        <v/>
      </c>
      <c r="O79" s="121"/>
    </row>
    <row r="80" spans="1:15" s="7" customFormat="1" ht="24.75" customHeight="1" x14ac:dyDescent="0.25">
      <c r="A80" s="74">
        <v>20</v>
      </c>
      <c r="B80" s="113"/>
      <c r="C80" s="107"/>
      <c r="D80" s="116"/>
      <c r="E80" s="116"/>
      <c r="F80" s="116"/>
      <c r="G80" s="109" t="str">
        <f t="shared" si="4"/>
        <v/>
      </c>
      <c r="H80" s="113"/>
      <c r="I80" s="116" t="s">
        <v>1160</v>
      </c>
      <c r="J80" s="116" t="s">
        <v>708</v>
      </c>
      <c r="K80" s="122"/>
      <c r="L80" s="120" t="str">
        <f t="shared" si="2"/>
        <v/>
      </c>
      <c r="M80" s="107"/>
      <c r="N80" s="118" t="str">
        <f t="shared" si="3"/>
        <v/>
      </c>
      <c r="O80" s="121"/>
    </row>
    <row r="81" spans="1:21" s="7" customFormat="1" ht="24.75" customHeight="1" x14ac:dyDescent="0.25">
      <c r="A81" s="80"/>
      <c r="B81" s="80"/>
      <c r="C81" s="80"/>
      <c r="D81" s="80"/>
      <c r="E81" s="80"/>
      <c r="F81" s="80"/>
      <c r="G81" s="80"/>
      <c r="H81" s="80"/>
      <c r="I81" s="80"/>
      <c r="J81" s="80"/>
      <c r="K81" s="80"/>
      <c r="L81" s="80"/>
      <c r="M81" s="80"/>
      <c r="N81" s="80"/>
      <c r="O81" s="80"/>
    </row>
    <row r="82" spans="1:21" ht="8.25" customHeight="1" thickBot="1" x14ac:dyDescent="0.3"/>
    <row r="83" spans="1:21" s="20" customFormat="1" ht="31.5" customHeight="1" thickBot="1" x14ac:dyDescent="0.3">
      <c r="A83" s="149" t="s">
        <v>16</v>
      </c>
      <c r="B83" s="150"/>
      <c r="C83" s="150"/>
      <c r="D83" s="150"/>
      <c r="E83" s="151"/>
      <c r="F83" s="150" t="s">
        <v>18</v>
      </c>
      <c r="G83" s="150"/>
      <c r="H83" s="150"/>
      <c r="I83" s="149" t="s">
        <v>19</v>
      </c>
      <c r="J83" s="150"/>
      <c r="K83" s="150"/>
      <c r="L83" s="150"/>
      <c r="M83" s="150"/>
      <c r="N83" s="150"/>
      <c r="O83" s="151"/>
    </row>
    <row r="84" spans="1:21" ht="51.75" customHeight="1" x14ac:dyDescent="0.25">
      <c r="A84" s="165" t="s">
        <v>2653</v>
      </c>
      <c r="B84" s="166"/>
      <c r="C84" s="166"/>
      <c r="D84" s="166"/>
      <c r="E84" s="167"/>
      <c r="F84" s="168" t="s">
        <v>1174</v>
      </c>
      <c r="G84" s="168"/>
      <c r="H84" s="168"/>
      <c r="I84" s="165" t="s">
        <v>2656</v>
      </c>
      <c r="J84" s="166"/>
      <c r="K84" s="166"/>
      <c r="L84" s="166"/>
      <c r="M84" s="166"/>
      <c r="N84" s="166"/>
      <c r="O84" s="167"/>
    </row>
    <row r="85" spans="1:21" ht="9" customHeight="1" x14ac:dyDescent="0.25">
      <c r="A85" s="69"/>
      <c r="B85" s="70"/>
      <c r="C85" s="70"/>
      <c r="E85" s="9"/>
      <c r="F85" s="70"/>
      <c r="G85" s="70"/>
      <c r="H85" s="70"/>
      <c r="I85" s="69"/>
      <c r="J85" s="70"/>
      <c r="K85" s="5"/>
      <c r="L85" s="5"/>
      <c r="M85" s="5"/>
      <c r="N85" s="5"/>
      <c r="O85" s="9"/>
      <c r="Q85" s="4" t="s">
        <v>2700</v>
      </c>
      <c r="R85" s="4" t="s">
        <v>2701</v>
      </c>
      <c r="S85" s="4" t="s">
        <v>2681</v>
      </c>
    </row>
    <row r="86" spans="1:21" x14ac:dyDescent="0.25">
      <c r="A86" s="10"/>
      <c r="B86" s="169" t="s">
        <v>2635</v>
      </c>
      <c r="C86" s="169"/>
      <c r="D86" s="169"/>
      <c r="E86" s="9"/>
      <c r="F86" s="5"/>
      <c r="G86" s="170" t="s">
        <v>2635</v>
      </c>
      <c r="H86" s="170"/>
      <c r="I86" s="171" t="s">
        <v>1175</v>
      </c>
      <c r="J86" s="172"/>
      <c r="K86" s="172"/>
      <c r="L86" s="172"/>
      <c r="M86" s="172"/>
      <c r="N86" s="123" t="s">
        <v>31</v>
      </c>
      <c r="O86" s="9"/>
      <c r="S86" s="72" t="str">
        <f>N86</f>
        <v>Si</v>
      </c>
    </row>
    <row r="87" spans="1:21" x14ac:dyDescent="0.25">
      <c r="A87" s="10"/>
      <c r="B87" s="5"/>
      <c r="C87" s="5"/>
      <c r="D87" s="68" t="s">
        <v>17</v>
      </c>
      <c r="E87" s="9"/>
      <c r="F87" s="5"/>
      <c r="G87" s="68" t="s">
        <v>17</v>
      </c>
      <c r="I87" s="10"/>
      <c r="J87" s="5"/>
      <c r="K87" s="5"/>
      <c r="L87" s="5"/>
      <c r="M87" s="5"/>
      <c r="N87" s="5"/>
      <c r="O87" s="9"/>
      <c r="U87" s="4" t="s">
        <v>2680</v>
      </c>
    </row>
    <row r="88" spans="1:21" x14ac:dyDescent="0.25">
      <c r="A88" s="10"/>
      <c r="D88" s="123" t="s">
        <v>31</v>
      </c>
      <c r="E88" s="9"/>
      <c r="F88" s="5"/>
      <c r="G88" s="123" t="s">
        <v>31</v>
      </c>
      <c r="I88" s="173" t="s">
        <v>2673</v>
      </c>
      <c r="J88" s="174"/>
      <c r="K88" s="174"/>
      <c r="L88" s="174"/>
      <c r="M88" s="174"/>
      <c r="N88" s="174"/>
      <c r="O88" s="175"/>
      <c r="Q88" s="4" t="s">
        <v>18</v>
      </c>
      <c r="U88" s="72" t="str">
        <f>D88</f>
        <v>Si</v>
      </c>
    </row>
    <row r="89" spans="1:21" x14ac:dyDescent="0.25">
      <c r="A89" s="10"/>
      <c r="B89" s="8" t="s">
        <v>1172</v>
      </c>
      <c r="C89" s="5"/>
      <c r="D89" s="5"/>
      <c r="E89" s="9"/>
      <c r="F89" s="5"/>
      <c r="H89" s="45" t="s">
        <v>1173</v>
      </c>
      <c r="I89" s="173"/>
      <c r="J89" s="174"/>
      <c r="K89" s="174"/>
      <c r="L89" s="174"/>
      <c r="M89" s="174"/>
      <c r="N89" s="174"/>
      <c r="O89" s="175"/>
      <c r="Q89" s="72" t="str">
        <f>G88</f>
        <v>Si</v>
      </c>
    </row>
    <row r="90" spans="1:21" x14ac:dyDescent="0.25">
      <c r="A90" s="10"/>
      <c r="B90" s="8"/>
      <c r="C90" s="5"/>
      <c r="D90" s="5"/>
      <c r="E90" s="9"/>
      <c r="F90" s="5"/>
      <c r="H90" s="45"/>
      <c r="I90" s="39"/>
      <c r="J90" s="40"/>
      <c r="K90" s="40"/>
      <c r="L90" s="40"/>
      <c r="M90" s="40"/>
      <c r="N90" s="40"/>
      <c r="O90" s="63"/>
    </row>
    <row r="91" spans="1:21" ht="9" customHeight="1" thickBot="1" x14ac:dyDescent="0.3">
      <c r="A91" s="11"/>
      <c r="B91" s="12"/>
      <c r="C91" s="12"/>
      <c r="D91" s="12"/>
      <c r="E91" s="13"/>
      <c r="F91" s="12"/>
      <c r="G91" s="12"/>
      <c r="H91" s="12"/>
      <c r="I91" s="11"/>
      <c r="J91" s="12"/>
      <c r="K91" s="12"/>
      <c r="L91" s="12"/>
      <c r="M91" s="12"/>
      <c r="N91" s="12"/>
      <c r="O91" s="13"/>
    </row>
    <row r="92" spans="1:21" ht="8.25" customHeight="1" thickBot="1" x14ac:dyDescent="0.3"/>
    <row r="93" spans="1:21" s="20" customFormat="1" ht="31.5" customHeight="1" thickBot="1" x14ac:dyDescent="0.3">
      <c r="A93" s="149" t="s">
        <v>27</v>
      </c>
      <c r="B93" s="150"/>
      <c r="C93" s="150"/>
      <c r="D93" s="150"/>
      <c r="E93" s="150"/>
      <c r="F93" s="150"/>
      <c r="G93" s="150"/>
      <c r="H93" s="150"/>
      <c r="I93" s="150"/>
      <c r="J93" s="150"/>
      <c r="K93" s="150"/>
      <c r="L93" s="150"/>
      <c r="M93" s="150"/>
      <c r="N93" s="150"/>
      <c r="O93" s="151"/>
    </row>
    <row r="94" spans="1:21" ht="15" customHeight="1" x14ac:dyDescent="0.25">
      <c r="A94" s="153" t="s">
        <v>1177</v>
      </c>
      <c r="B94" s="154"/>
      <c r="C94" s="154"/>
      <c r="D94" s="154"/>
      <c r="E94" s="154"/>
      <c r="F94" s="154"/>
      <c r="G94" s="154"/>
      <c r="H94" s="154"/>
      <c r="I94" s="154"/>
      <c r="J94" s="154"/>
      <c r="K94" s="154"/>
      <c r="L94" s="154"/>
      <c r="M94" s="154"/>
      <c r="N94" s="154"/>
      <c r="O94" s="155"/>
    </row>
    <row r="95" spans="1:21" ht="15.75" thickBot="1" x14ac:dyDescent="0.3">
      <c r="A95" s="156"/>
      <c r="B95" s="157"/>
      <c r="C95" s="157"/>
      <c r="D95" s="157"/>
      <c r="E95" s="157"/>
      <c r="F95" s="157"/>
      <c r="G95" s="157"/>
      <c r="H95" s="157"/>
      <c r="I95" s="157"/>
      <c r="J95" s="157"/>
      <c r="K95" s="157"/>
      <c r="L95" s="157"/>
      <c r="M95" s="157"/>
      <c r="N95" s="157"/>
      <c r="O95" s="158"/>
    </row>
    <row r="96" spans="1:21" ht="7.5" customHeight="1" x14ac:dyDescent="0.25">
      <c r="A96" s="10"/>
      <c r="B96" s="22"/>
      <c r="C96" s="22"/>
      <c r="D96" s="22"/>
      <c r="E96" s="22"/>
      <c r="F96" s="22"/>
      <c r="G96" s="22"/>
      <c r="H96" s="22"/>
      <c r="I96" s="22"/>
      <c r="J96" s="22"/>
      <c r="K96" s="22"/>
      <c r="L96" s="22"/>
      <c r="M96" s="22"/>
      <c r="N96" s="22"/>
      <c r="O96" s="9"/>
    </row>
    <row r="97" spans="1:23" ht="19.5" customHeight="1" x14ac:dyDescent="0.25">
      <c r="A97" s="10"/>
      <c r="B97" s="147" t="s">
        <v>1176</v>
      </c>
      <c r="C97" s="147"/>
      <c r="D97" s="147"/>
      <c r="E97" s="147"/>
      <c r="F97" s="147"/>
      <c r="G97" s="147"/>
      <c r="H97" s="22"/>
      <c r="I97" s="134" t="s">
        <v>1188</v>
      </c>
      <c r="J97" s="135"/>
      <c r="K97" s="135"/>
      <c r="L97" s="135"/>
      <c r="M97" s="135"/>
      <c r="N97" s="136"/>
      <c r="O97" s="9"/>
      <c r="Q97" s="4" t="s">
        <v>2682</v>
      </c>
      <c r="R97" s="4" t="s">
        <v>2680</v>
      </c>
      <c r="S97" s="4" t="s">
        <v>2683</v>
      </c>
      <c r="T97" s="4" t="s">
        <v>2684</v>
      </c>
      <c r="U97" s="4" t="s">
        <v>2685</v>
      </c>
      <c r="V97" s="4" t="s">
        <v>2686</v>
      </c>
    </row>
    <row r="98" spans="1:23" x14ac:dyDescent="0.25">
      <c r="A98" s="10"/>
      <c r="B98" s="137" t="s">
        <v>20</v>
      </c>
      <c r="C98" s="138"/>
      <c r="D98" s="139"/>
      <c r="E98" s="134" t="s">
        <v>2637</v>
      </c>
      <c r="F98" s="135"/>
      <c r="G98" s="136"/>
      <c r="H98" s="5"/>
      <c r="I98" s="137" t="s">
        <v>20</v>
      </c>
      <c r="J98" s="138"/>
      <c r="K98" s="139"/>
      <c r="L98" s="67" t="s">
        <v>2636</v>
      </c>
      <c r="M98" s="67"/>
      <c r="N98" s="67"/>
      <c r="O98" s="9"/>
      <c r="Q98" s="86">
        <f>G100</f>
        <v>0.03</v>
      </c>
      <c r="R98" s="86" t="str">
        <f>G101</f>
        <v/>
      </c>
      <c r="S98" s="86" t="str">
        <f>G102</f>
        <v/>
      </c>
      <c r="T98" s="86">
        <f>G103</f>
        <v>0.06</v>
      </c>
      <c r="U98" s="86">
        <f>C106</f>
        <v>0.09</v>
      </c>
      <c r="V98" s="88">
        <f>E106</f>
        <v>10411020</v>
      </c>
    </row>
    <row r="99" spans="1:23" x14ac:dyDescent="0.25">
      <c r="A99" s="10"/>
      <c r="B99" s="140"/>
      <c r="C99" s="141"/>
      <c r="D99" s="142"/>
      <c r="E99" s="67" t="s">
        <v>2638</v>
      </c>
      <c r="F99" s="67" t="s">
        <v>2639</v>
      </c>
      <c r="G99" s="67" t="s">
        <v>2640</v>
      </c>
      <c r="H99" s="5"/>
      <c r="I99" s="140"/>
      <c r="J99" s="141"/>
      <c r="K99" s="142"/>
      <c r="L99" s="67" t="s">
        <v>2638</v>
      </c>
      <c r="M99" s="67" t="s">
        <v>2639</v>
      </c>
      <c r="N99" s="67" t="s">
        <v>2640</v>
      </c>
      <c r="O99" s="9"/>
    </row>
    <row r="100" spans="1:23" x14ac:dyDescent="0.25">
      <c r="A100" s="10"/>
      <c r="B100" s="146" t="s">
        <v>1178</v>
      </c>
      <c r="C100" s="146"/>
      <c r="D100" s="146"/>
      <c r="E100" s="27">
        <v>0.02</v>
      </c>
      <c r="F100" s="126">
        <v>0.01</v>
      </c>
      <c r="G100" s="28">
        <f>IF(F100&gt;0,SUM(E100+F100),"")</f>
        <v>0.03</v>
      </c>
      <c r="H100" s="5"/>
      <c r="I100" s="143" t="s">
        <v>1183</v>
      </c>
      <c r="J100" s="144"/>
      <c r="K100" s="145"/>
      <c r="L100" s="27">
        <v>0.02</v>
      </c>
      <c r="M100" s="126">
        <v>0.03</v>
      </c>
      <c r="N100" s="28">
        <f>IF(M100&gt;0,SUM(L100+M100),"")</f>
        <v>0.05</v>
      </c>
      <c r="O100" s="9"/>
      <c r="Q100" s="4" t="s">
        <v>2691</v>
      </c>
      <c r="R100" s="4" t="s">
        <v>2690</v>
      </c>
      <c r="S100" s="4" t="s">
        <v>2689</v>
      </c>
      <c r="T100" s="4" t="s">
        <v>2688</v>
      </c>
      <c r="U100" s="4" t="s">
        <v>2687</v>
      </c>
      <c r="V100" s="4" t="s">
        <v>2685</v>
      </c>
      <c r="W100" s="4" t="s">
        <v>2686</v>
      </c>
    </row>
    <row r="101" spans="1:23" x14ac:dyDescent="0.25">
      <c r="A101" s="10"/>
      <c r="B101" s="146" t="s">
        <v>1179</v>
      </c>
      <c r="C101" s="146"/>
      <c r="D101" s="146"/>
      <c r="E101" s="27">
        <v>0.02</v>
      </c>
      <c r="F101" s="126"/>
      <c r="G101" s="28" t="str">
        <f t="shared" ref="G101:G103" si="5">IF(F101&gt;0,SUM(E101+F101),"")</f>
        <v/>
      </c>
      <c r="H101" s="5"/>
      <c r="I101" s="143" t="s">
        <v>1184</v>
      </c>
      <c r="J101" s="144"/>
      <c r="K101" s="145"/>
      <c r="L101" s="27">
        <v>0.02</v>
      </c>
      <c r="M101" s="126"/>
      <c r="N101" s="28" t="str">
        <f t="shared" ref="N101:N104" si="6">IF(M101&gt;0,SUM(L101+M101),"")</f>
        <v/>
      </c>
      <c r="O101" s="9"/>
      <c r="Q101" s="86">
        <f>N100</f>
        <v>0.05</v>
      </c>
      <c r="R101" s="86" t="str">
        <f>N101</f>
        <v/>
      </c>
      <c r="S101" s="86">
        <f>N102</f>
        <v>7.0000000000000007E-2</v>
      </c>
      <c r="T101" s="86" t="str">
        <f>N103</f>
        <v/>
      </c>
      <c r="U101" s="86" t="str">
        <f>N104</f>
        <v/>
      </c>
      <c r="V101" s="86">
        <f>J106</f>
        <v>0.12000000000000001</v>
      </c>
      <c r="W101" s="88">
        <f>M106</f>
        <v>13881360.000000002</v>
      </c>
    </row>
    <row r="102" spans="1:23" x14ac:dyDescent="0.25">
      <c r="A102" s="10"/>
      <c r="B102" s="146" t="s">
        <v>1180</v>
      </c>
      <c r="C102" s="146"/>
      <c r="D102" s="146"/>
      <c r="E102" s="27">
        <v>0.02</v>
      </c>
      <c r="F102" s="126"/>
      <c r="G102" s="28" t="str">
        <f t="shared" si="5"/>
        <v/>
      </c>
      <c r="H102" s="5"/>
      <c r="I102" s="143" t="s">
        <v>1185</v>
      </c>
      <c r="J102" s="144"/>
      <c r="K102" s="145"/>
      <c r="L102" s="27">
        <v>0.02</v>
      </c>
      <c r="M102" s="126">
        <v>0.05</v>
      </c>
      <c r="N102" s="28">
        <f t="shared" si="6"/>
        <v>7.0000000000000007E-2</v>
      </c>
      <c r="O102" s="9"/>
    </row>
    <row r="103" spans="1:23" x14ac:dyDescent="0.25">
      <c r="A103" s="10"/>
      <c r="B103" s="146" t="s">
        <v>1181</v>
      </c>
      <c r="C103" s="146"/>
      <c r="D103" s="146"/>
      <c r="E103" s="27">
        <v>0.03</v>
      </c>
      <c r="F103" s="126">
        <v>0.03</v>
      </c>
      <c r="G103" s="28">
        <f t="shared" si="5"/>
        <v>0.06</v>
      </c>
      <c r="H103" s="5"/>
      <c r="I103" s="143" t="s">
        <v>1186</v>
      </c>
      <c r="J103" s="144"/>
      <c r="K103" s="145"/>
      <c r="L103" s="27">
        <v>0.02</v>
      </c>
      <c r="M103" s="126"/>
      <c r="N103" s="28" t="str">
        <f t="shared" si="6"/>
        <v/>
      </c>
      <c r="O103" s="9"/>
    </row>
    <row r="104" spans="1:23" x14ac:dyDescent="0.25">
      <c r="A104" s="10"/>
      <c r="B104" s="5"/>
      <c r="C104" s="5"/>
      <c r="D104" s="5"/>
      <c r="E104" s="5"/>
      <c r="F104" s="5"/>
      <c r="G104" s="5"/>
      <c r="H104" s="5"/>
      <c r="I104" s="143" t="s">
        <v>1187</v>
      </c>
      <c r="J104" s="144"/>
      <c r="K104" s="145"/>
      <c r="L104" s="27">
        <v>0.02</v>
      </c>
      <c r="M104" s="126"/>
      <c r="N104" s="28" t="str">
        <f t="shared" si="6"/>
        <v/>
      </c>
      <c r="O104" s="9"/>
    </row>
    <row r="105" spans="1:23" x14ac:dyDescent="0.25">
      <c r="A105" s="10"/>
      <c r="B105" s="5"/>
      <c r="C105" s="5"/>
      <c r="D105" s="5"/>
      <c r="E105" s="5"/>
      <c r="F105" s="5"/>
      <c r="G105" s="5"/>
      <c r="H105" s="5"/>
      <c r="I105" s="5"/>
      <c r="J105" s="5"/>
      <c r="K105" s="5"/>
      <c r="L105" s="5"/>
      <c r="M105" s="5"/>
      <c r="N105" s="23"/>
      <c r="O105" s="9"/>
    </row>
    <row r="106" spans="1:23" x14ac:dyDescent="0.25">
      <c r="A106" s="10"/>
      <c r="B106" s="31" t="s">
        <v>2652</v>
      </c>
      <c r="C106" s="124">
        <f>+SUM(G100:G103)</f>
        <v>0.09</v>
      </c>
      <c r="D106" s="66" t="s">
        <v>2654</v>
      </c>
      <c r="E106" s="125">
        <f>+(C106*K20)</f>
        <v>10411020</v>
      </c>
      <c r="F106" s="43"/>
      <c r="H106" s="23"/>
      <c r="I106" s="31" t="s">
        <v>2652</v>
      </c>
      <c r="J106" s="124">
        <f>+SUM(N100:N104)</f>
        <v>0.12000000000000001</v>
      </c>
      <c r="K106" s="148" t="s">
        <v>2654</v>
      </c>
      <c r="L106" s="148"/>
      <c r="M106" s="127">
        <f>+J106*K20</f>
        <v>13881360.000000002</v>
      </c>
      <c r="N106" s="44"/>
      <c r="O106" s="63"/>
    </row>
    <row r="107" spans="1:23" ht="15.75" thickBot="1" x14ac:dyDescent="0.3">
      <c r="A107" s="11"/>
      <c r="B107" s="12"/>
      <c r="C107" s="12"/>
      <c r="D107" s="12"/>
      <c r="E107" s="12"/>
      <c r="F107" s="12"/>
      <c r="G107" s="12"/>
      <c r="H107" s="12"/>
      <c r="I107" s="12"/>
      <c r="J107" s="12"/>
      <c r="K107" s="12"/>
      <c r="L107" s="12"/>
      <c r="M107" s="12"/>
      <c r="N107" s="24"/>
      <c r="O107" s="13"/>
    </row>
    <row r="108" spans="1:23" ht="8.25" customHeight="1" thickBot="1" x14ac:dyDescent="0.3"/>
    <row r="109" spans="1:23" s="20" customFormat="1" ht="31.5" customHeight="1" thickBot="1" x14ac:dyDescent="0.3">
      <c r="A109" s="149" t="s">
        <v>21</v>
      </c>
      <c r="B109" s="150"/>
      <c r="C109" s="150"/>
      <c r="D109" s="150"/>
      <c r="E109" s="150"/>
      <c r="F109" s="150"/>
      <c r="G109" s="150"/>
      <c r="H109" s="150"/>
      <c r="I109" s="150"/>
      <c r="J109" s="150"/>
      <c r="K109" s="150"/>
      <c r="L109" s="150"/>
      <c r="M109" s="150"/>
      <c r="N109" s="150"/>
      <c r="O109" s="151"/>
    </row>
    <row r="110" spans="1:23" ht="15" customHeight="1" x14ac:dyDescent="0.25">
      <c r="A110" s="153" t="s">
        <v>22</v>
      </c>
      <c r="B110" s="154"/>
      <c r="C110" s="154"/>
      <c r="D110" s="154"/>
      <c r="E110" s="154"/>
      <c r="F110" s="154"/>
      <c r="G110" s="154"/>
      <c r="H110" s="154"/>
      <c r="I110" s="154"/>
      <c r="J110" s="154"/>
      <c r="K110" s="154"/>
      <c r="L110" s="154"/>
      <c r="M110" s="154"/>
      <c r="N110" s="154"/>
      <c r="O110" s="155"/>
    </row>
    <row r="111" spans="1:23" ht="15.75" thickBot="1" x14ac:dyDescent="0.3">
      <c r="A111" s="156"/>
      <c r="B111" s="157"/>
      <c r="C111" s="157"/>
      <c r="D111" s="157"/>
      <c r="E111" s="157"/>
      <c r="F111" s="157"/>
      <c r="G111" s="157"/>
      <c r="H111" s="157"/>
      <c r="I111" s="157"/>
      <c r="J111" s="157"/>
      <c r="K111" s="157"/>
      <c r="L111" s="157"/>
      <c r="M111" s="157"/>
      <c r="N111" s="157"/>
      <c r="O111" s="158"/>
    </row>
    <row r="112" spans="1:23" x14ac:dyDescent="0.25">
      <c r="A112" s="10"/>
      <c r="B112" s="5"/>
      <c r="C112" s="5"/>
      <c r="D112" s="5"/>
      <c r="E112" s="5"/>
      <c r="F112" s="5"/>
      <c r="G112" s="5"/>
      <c r="H112" s="5"/>
      <c r="I112" s="5"/>
      <c r="J112" s="5"/>
      <c r="K112" s="5"/>
      <c r="L112" s="5"/>
      <c r="M112" s="5"/>
      <c r="N112" s="5"/>
      <c r="O112" s="9"/>
      <c r="Q112" s="4" t="s">
        <v>2692</v>
      </c>
      <c r="R112" s="4" t="s">
        <v>2693</v>
      </c>
      <c r="S112" s="4" t="s">
        <v>2694</v>
      </c>
      <c r="T112" s="4" t="s">
        <v>2695</v>
      </c>
    </row>
    <row r="113" spans="1:20" x14ac:dyDescent="0.25">
      <c r="A113" s="10"/>
      <c r="B113" s="160" t="s">
        <v>2666</v>
      </c>
      <c r="C113" s="160"/>
      <c r="E113" s="5" t="s">
        <v>23</v>
      </c>
      <c r="H113" s="68" t="s">
        <v>28</v>
      </c>
      <c r="J113" s="5" t="s">
        <v>2667</v>
      </c>
      <c r="K113" s="5"/>
      <c r="M113" s="5"/>
      <c r="N113" s="5"/>
      <c r="O113" s="9"/>
      <c r="Q113" s="89">
        <f>C114</f>
        <v>0</v>
      </c>
      <c r="R113" s="72">
        <f>E114</f>
        <v>0</v>
      </c>
      <c r="S113" s="72">
        <f>H114</f>
        <v>0</v>
      </c>
      <c r="T113" s="89">
        <f>K114</f>
        <v>0</v>
      </c>
    </row>
    <row r="114" spans="1:20" x14ac:dyDescent="0.25">
      <c r="A114" s="10"/>
      <c r="C114" s="130"/>
      <c r="D114" s="5"/>
      <c r="E114" s="128"/>
      <c r="F114" s="5"/>
      <c r="G114" s="5"/>
      <c r="H114" s="128"/>
      <c r="J114" s="5"/>
      <c r="K114" s="130"/>
      <c r="L114" s="5"/>
      <c r="M114" s="5"/>
      <c r="N114" s="5"/>
      <c r="O114" s="9"/>
    </row>
    <row r="115" spans="1:20" x14ac:dyDescent="0.25">
      <c r="A115" s="10"/>
      <c r="B115" s="30" t="s">
        <v>2655</v>
      </c>
      <c r="C115" s="5"/>
      <c r="E115" s="5"/>
      <c r="F115" s="5"/>
      <c r="G115" s="5"/>
      <c r="H115" s="5"/>
      <c r="I115" s="5"/>
      <c r="J115" s="5"/>
      <c r="M115" s="5"/>
      <c r="N115" s="5"/>
      <c r="O115" s="63"/>
    </row>
    <row r="116" spans="1:20" ht="15.75" thickBot="1" x14ac:dyDescent="0.3">
      <c r="A116" s="11"/>
      <c r="B116" s="12"/>
      <c r="C116" s="12"/>
      <c r="D116" s="12"/>
      <c r="E116" s="12"/>
      <c r="F116" s="12"/>
      <c r="G116" s="12"/>
      <c r="H116" s="12"/>
      <c r="I116" s="12"/>
      <c r="J116" s="12"/>
      <c r="K116" s="12"/>
      <c r="L116" s="12"/>
      <c r="M116" s="12"/>
      <c r="N116" s="12"/>
      <c r="O116" s="13"/>
    </row>
    <row r="117" spans="1:20" ht="8.25" customHeight="1" thickBot="1" x14ac:dyDescent="0.3"/>
    <row r="118" spans="1:20" s="20" customFormat="1" ht="31.5" customHeight="1" thickBot="1" x14ac:dyDescent="0.3">
      <c r="A118" s="149" t="s">
        <v>35</v>
      </c>
      <c r="B118" s="150"/>
      <c r="C118" s="150"/>
      <c r="D118" s="150"/>
      <c r="E118" s="150"/>
      <c r="F118" s="150"/>
      <c r="G118" s="150"/>
      <c r="H118" s="150"/>
      <c r="I118" s="150"/>
      <c r="J118" s="150"/>
      <c r="K118" s="150"/>
      <c r="L118" s="150"/>
      <c r="M118" s="150"/>
      <c r="N118" s="150"/>
      <c r="O118" s="151"/>
    </row>
    <row r="119" spans="1:20" x14ac:dyDescent="0.25">
      <c r="A119" s="10"/>
      <c r="B119" s="5"/>
      <c r="C119" s="5"/>
      <c r="D119" s="5"/>
      <c r="E119" s="5"/>
      <c r="F119" s="5"/>
      <c r="G119" s="5"/>
      <c r="H119" s="5"/>
      <c r="I119" s="5"/>
      <c r="J119" s="5"/>
      <c r="K119" s="5"/>
      <c r="L119" s="5"/>
      <c r="M119" s="5"/>
      <c r="N119" s="5"/>
      <c r="O119" s="9"/>
    </row>
    <row r="120" spans="1:20" x14ac:dyDescent="0.25">
      <c r="A120" s="10"/>
      <c r="B120" s="159" t="s">
        <v>2641</v>
      </c>
      <c r="C120" s="159"/>
      <c r="D120" s="159"/>
      <c r="E120" s="159"/>
      <c r="F120" s="159"/>
      <c r="G120" s="159"/>
      <c r="H120" s="159"/>
      <c r="I120" s="159"/>
      <c r="J120" s="159"/>
      <c r="K120" s="159"/>
      <c r="L120" s="159"/>
      <c r="M120" s="159"/>
      <c r="N120" s="159"/>
      <c r="O120" s="9"/>
    </row>
    <row r="121" spans="1:20" x14ac:dyDescent="0.25">
      <c r="A121" s="10"/>
      <c r="B121" s="159" t="s">
        <v>2642</v>
      </c>
      <c r="C121" s="159"/>
      <c r="D121" s="159"/>
      <c r="E121" s="159"/>
      <c r="F121" s="159"/>
      <c r="G121" s="159"/>
      <c r="H121" s="159"/>
      <c r="I121" s="159"/>
      <c r="J121" s="159"/>
      <c r="K121" s="159"/>
      <c r="L121" s="159"/>
      <c r="M121" s="159"/>
      <c r="N121" s="159"/>
      <c r="O121" s="9"/>
    </row>
    <row r="122" spans="1:20" x14ac:dyDescent="0.25">
      <c r="A122" s="10"/>
      <c r="B122" s="159" t="s">
        <v>2643</v>
      </c>
      <c r="C122" s="159"/>
      <c r="D122" s="159"/>
      <c r="E122" s="159"/>
      <c r="F122" s="159"/>
      <c r="G122" s="159"/>
      <c r="H122" s="159"/>
      <c r="I122" s="159"/>
      <c r="J122" s="159"/>
      <c r="K122" s="159"/>
      <c r="L122" s="159"/>
      <c r="M122" s="159"/>
      <c r="N122" s="159"/>
      <c r="O122" s="9"/>
    </row>
    <row r="123" spans="1:20" ht="197.25" customHeight="1" x14ac:dyDescent="0.25">
      <c r="A123" s="10"/>
      <c r="B123" s="161" t="s">
        <v>2660</v>
      </c>
      <c r="C123" s="161"/>
      <c r="D123" s="161"/>
      <c r="E123" s="161"/>
      <c r="F123" s="161"/>
      <c r="G123" s="161"/>
      <c r="H123" s="161"/>
      <c r="I123" s="161"/>
      <c r="J123" s="161"/>
      <c r="K123" s="161"/>
      <c r="L123" s="161"/>
      <c r="M123" s="161"/>
      <c r="N123" s="161"/>
      <c r="O123" s="9"/>
    </row>
    <row r="124" spans="1:20" ht="40.5" customHeight="1" x14ac:dyDescent="0.25">
      <c r="A124" s="10"/>
      <c r="B124" s="162" t="s">
        <v>2659</v>
      </c>
      <c r="C124" s="162"/>
      <c r="D124" s="162"/>
      <c r="E124" s="162"/>
      <c r="F124" s="162"/>
      <c r="G124" s="162"/>
      <c r="H124" s="162"/>
      <c r="I124" s="162"/>
      <c r="J124" s="162"/>
      <c r="K124" s="162"/>
      <c r="L124" s="162"/>
      <c r="M124" s="162"/>
      <c r="N124" s="162"/>
      <c r="O124" s="9"/>
    </row>
    <row r="125" spans="1:20" x14ac:dyDescent="0.25">
      <c r="A125" s="10"/>
      <c r="B125" s="152" t="s">
        <v>2657</v>
      </c>
      <c r="C125" s="152"/>
      <c r="D125" s="152"/>
      <c r="E125" s="152"/>
      <c r="F125" s="152"/>
      <c r="G125" s="152"/>
      <c r="H125" s="152"/>
      <c r="I125" s="152"/>
      <c r="J125" s="152"/>
      <c r="K125" s="152"/>
      <c r="L125" s="152"/>
      <c r="M125" s="152"/>
      <c r="N125" s="152"/>
      <c r="O125" s="9"/>
    </row>
    <row r="126" spans="1:20" x14ac:dyDescent="0.25">
      <c r="A126" s="10"/>
      <c r="B126" s="41" t="s">
        <v>2658</v>
      </c>
      <c r="C126" s="5"/>
      <c r="D126" s="5"/>
      <c r="E126" s="5"/>
      <c r="F126" s="5"/>
      <c r="G126" s="5"/>
      <c r="H126" s="5"/>
      <c r="I126" s="5"/>
      <c r="J126" s="5"/>
      <c r="K126" s="5"/>
      <c r="L126" s="5"/>
      <c r="M126" s="5"/>
      <c r="N126" s="5"/>
      <c r="O126" s="9"/>
    </row>
    <row r="127" spans="1:20" x14ac:dyDescent="0.25">
      <c r="A127" s="10"/>
      <c r="B127" s="25"/>
      <c r="C127" s="5"/>
      <c r="D127" s="5"/>
      <c r="E127" s="5"/>
      <c r="F127" s="5"/>
      <c r="G127" s="5"/>
      <c r="H127" s="5"/>
      <c r="I127" s="5"/>
      <c r="J127" s="5"/>
      <c r="K127" s="5"/>
      <c r="L127" s="5"/>
      <c r="M127" s="5"/>
      <c r="N127" s="5"/>
      <c r="O127" s="9"/>
    </row>
    <row r="128" spans="1:20" ht="23.25" x14ac:dyDescent="0.25">
      <c r="A128" s="10"/>
      <c r="B128" s="26" t="s">
        <v>1169</v>
      </c>
      <c r="C128" s="5"/>
      <c r="D128" s="5"/>
      <c r="E128" s="5"/>
      <c r="F128" s="5"/>
      <c r="G128" s="5"/>
      <c r="H128" s="5"/>
      <c r="I128" s="5"/>
      <c r="J128" s="5"/>
      <c r="K128" s="5"/>
      <c r="L128" s="5"/>
      <c r="M128" s="5"/>
      <c r="N128" s="5"/>
      <c r="O128" s="9"/>
    </row>
    <row r="129" spans="1:21" x14ac:dyDescent="0.25">
      <c r="A129" s="10"/>
      <c r="C129" s="5"/>
      <c r="D129" s="5"/>
      <c r="E129" s="5"/>
      <c r="F129" s="5"/>
      <c r="G129" s="5"/>
      <c r="H129" s="5"/>
      <c r="I129" s="5"/>
      <c r="J129" s="5"/>
      <c r="K129" s="5"/>
      <c r="L129" s="5"/>
      <c r="M129" s="5"/>
      <c r="N129" s="5"/>
      <c r="O129" s="9"/>
    </row>
    <row r="130" spans="1:21" x14ac:dyDescent="0.25">
      <c r="A130" s="10"/>
      <c r="C130" s="5"/>
      <c r="D130" s="5"/>
      <c r="E130" s="5"/>
      <c r="F130" s="5"/>
      <c r="G130" s="5"/>
      <c r="H130" s="5"/>
      <c r="I130" s="5"/>
      <c r="J130" s="5"/>
      <c r="K130" s="5"/>
      <c r="L130" s="5"/>
      <c r="M130" s="5"/>
      <c r="N130" s="5"/>
      <c r="O130" s="9"/>
      <c r="Q130" s="33" t="s">
        <v>2644</v>
      </c>
      <c r="R130" s="4" t="s">
        <v>2697</v>
      </c>
      <c r="S130" s="4" t="s">
        <v>2696</v>
      </c>
      <c r="T130" s="4" t="s">
        <v>2698</v>
      </c>
      <c r="U130" s="4" t="s">
        <v>2699</v>
      </c>
    </row>
    <row r="131" spans="1:21" x14ac:dyDescent="0.25">
      <c r="A131" s="10"/>
      <c r="C131" s="5"/>
      <c r="D131" s="5"/>
      <c r="E131" s="5"/>
      <c r="F131" s="5"/>
      <c r="G131" s="5"/>
      <c r="H131" s="5"/>
      <c r="I131" s="5"/>
      <c r="J131" s="5"/>
      <c r="K131" s="5"/>
      <c r="L131" s="5"/>
      <c r="M131" s="5"/>
      <c r="N131" s="5"/>
      <c r="O131" s="9"/>
      <c r="Q131" s="72">
        <f>C133</f>
        <v>0</v>
      </c>
      <c r="R131" s="72">
        <f>H132</f>
        <v>0</v>
      </c>
      <c r="S131" s="72">
        <f>H133</f>
        <v>0</v>
      </c>
      <c r="T131" s="72">
        <f>K132</f>
        <v>0</v>
      </c>
      <c r="U131" s="72">
        <f>K133</f>
        <v>0</v>
      </c>
    </row>
    <row r="132" spans="1:21" x14ac:dyDescent="0.25">
      <c r="A132" s="10"/>
      <c r="B132" s="33" t="s">
        <v>34</v>
      </c>
      <c r="C132" s="128"/>
      <c r="D132" s="23"/>
      <c r="G132" s="33" t="s">
        <v>2645</v>
      </c>
      <c r="H132" s="129"/>
      <c r="J132" s="33" t="s">
        <v>2647</v>
      </c>
      <c r="K132" s="128"/>
      <c r="L132" s="23"/>
      <c r="M132" s="23"/>
      <c r="N132" s="23"/>
      <c r="O132" s="9"/>
    </row>
    <row r="133" spans="1:21" x14ac:dyDescent="0.25">
      <c r="A133" s="10"/>
      <c r="B133" s="33" t="s">
        <v>2644</v>
      </c>
      <c r="C133" s="128"/>
      <c r="D133" s="23"/>
      <c r="G133" s="33" t="s">
        <v>2646</v>
      </c>
      <c r="H133" s="129"/>
      <c r="J133" s="33" t="s">
        <v>2648</v>
      </c>
      <c r="K133" s="128"/>
      <c r="L133" s="23"/>
      <c r="M133" s="23"/>
      <c r="N133" s="23"/>
      <c r="O133" s="63"/>
    </row>
    <row r="134" spans="1:21" ht="15.75" thickBot="1" x14ac:dyDescent="0.3">
      <c r="A134" s="11"/>
      <c r="B134" s="12"/>
      <c r="C134" s="12"/>
      <c r="D134" s="12"/>
      <c r="E134" s="12"/>
      <c r="F134" s="12"/>
      <c r="G134" s="12"/>
      <c r="H134" s="12"/>
      <c r="I134" s="12"/>
      <c r="J134" s="12"/>
      <c r="K134" s="12"/>
      <c r="L134" s="12"/>
      <c r="M134" s="12"/>
      <c r="N134" s="12"/>
      <c r="O134" s="13"/>
    </row>
  </sheetData>
  <mergeCells count="64">
    <mergeCell ref="E10:G10"/>
    <mergeCell ref="H10:I10"/>
    <mergeCell ref="C2:K4"/>
    <mergeCell ref="L2:M2"/>
    <mergeCell ref="N2:O2"/>
    <mergeCell ref="L3:M3"/>
    <mergeCell ref="N3:O3"/>
    <mergeCell ref="L4:O4"/>
    <mergeCell ref="A6:O6"/>
    <mergeCell ref="E8:G8"/>
    <mergeCell ref="H8:I8"/>
    <mergeCell ref="E9:G9"/>
    <mergeCell ref="H9:I9"/>
    <mergeCell ref="L15:M15"/>
    <mergeCell ref="A17:G17"/>
    <mergeCell ref="H17:O17"/>
    <mergeCell ref="H19:H20"/>
    <mergeCell ref="B22:F22"/>
    <mergeCell ref="H22:O22"/>
    <mergeCell ref="A84:E84"/>
    <mergeCell ref="F84:H84"/>
    <mergeCell ref="I84:O84"/>
    <mergeCell ref="B23:F24"/>
    <mergeCell ref="H23:O24"/>
    <mergeCell ref="A27:O27"/>
    <mergeCell ref="A29:O29"/>
    <mergeCell ref="A30:O31"/>
    <mergeCell ref="A56:O56"/>
    <mergeCell ref="A57:O58"/>
    <mergeCell ref="I59:J59"/>
    <mergeCell ref="A83:E83"/>
    <mergeCell ref="F83:H83"/>
    <mergeCell ref="I83:O83"/>
    <mergeCell ref="B100:D100"/>
    <mergeCell ref="I100:K100"/>
    <mergeCell ref="B86:D86"/>
    <mergeCell ref="G86:H86"/>
    <mergeCell ref="I86:M86"/>
    <mergeCell ref="I88:O89"/>
    <mergeCell ref="A93:O93"/>
    <mergeCell ref="A94:O95"/>
    <mergeCell ref="B97:G97"/>
    <mergeCell ref="I97:N97"/>
    <mergeCell ref="B98:D99"/>
    <mergeCell ref="E98:G98"/>
    <mergeCell ref="I98:K99"/>
    <mergeCell ref="B101:D101"/>
    <mergeCell ref="I101:K101"/>
    <mergeCell ref="B102:D102"/>
    <mergeCell ref="I102:K102"/>
    <mergeCell ref="B103:D103"/>
    <mergeCell ref="I103:K103"/>
    <mergeCell ref="B125:N125"/>
    <mergeCell ref="I104:K104"/>
    <mergeCell ref="K106:L106"/>
    <mergeCell ref="A109:O109"/>
    <mergeCell ref="A110:O111"/>
    <mergeCell ref="B113:C113"/>
    <mergeCell ref="A118:O118"/>
    <mergeCell ref="B120:N120"/>
    <mergeCell ref="B121:N121"/>
    <mergeCell ref="B122:N122"/>
    <mergeCell ref="B123:N123"/>
    <mergeCell ref="B124:N124"/>
  </mergeCells>
  <dataValidations count="24">
    <dataValidation type="list" showInputMessage="1" showErrorMessage="1" sqref="J61:J80">
      <formula1>INDIRECT(I61)</formula1>
    </dataValidation>
    <dataValidation type="list" showInputMessage="1" showErrorMessage="1" sqref="I61:I80 I34:I53 I20">
      <formula1>DEPARTAMENTO</formula1>
    </dataValidation>
    <dataValidation type="list" showInputMessage="1" showErrorMessage="1" sqref="J53">
      <formula1>INDIRECT(DptoSel20)</formula1>
    </dataValidation>
    <dataValidation type="list" showInputMessage="1" showErrorMessage="1" sqref="J52">
      <formula1>INDIRECT(DptoSel19)</formula1>
    </dataValidation>
    <dataValidation type="list" showInputMessage="1" showErrorMessage="1" sqref="J51">
      <formula1>INDIRECT(DptoSel18)</formula1>
    </dataValidation>
    <dataValidation type="list" showInputMessage="1" showErrorMessage="1" sqref="J50">
      <formula1>INDIRECT(DptoSel17)</formula1>
    </dataValidation>
    <dataValidation type="list" showInputMessage="1" showErrorMessage="1" sqref="J49">
      <formula1>INDIRECT(DptoSel16)</formula1>
    </dataValidation>
    <dataValidation type="list" showInputMessage="1" showErrorMessage="1" sqref="J48">
      <formula1>INDIRECT(DptoSel15)</formula1>
    </dataValidation>
    <dataValidation type="list" showInputMessage="1" showErrorMessage="1" sqref="J47">
      <formula1>INDIRECT(DptoSel14)</formula1>
    </dataValidation>
    <dataValidation type="list" showInputMessage="1" showErrorMessage="1" sqref="J46">
      <formula1>INDIRECT(DptoSel13)</formula1>
    </dataValidation>
    <dataValidation type="list" showInputMessage="1" showErrorMessage="1" sqref="J45">
      <formula1>INDIRECT(DptoSel12)</formula1>
    </dataValidation>
    <dataValidation type="list" showInputMessage="1" showErrorMessage="1" sqref="J44">
      <formula1>INDIRECT(DptoSel11)</formula1>
    </dataValidation>
    <dataValidation type="list" showInputMessage="1" showErrorMessage="1" sqref="J43">
      <formula1>INDIRECT(DptoSel10)</formula1>
    </dataValidation>
    <dataValidation type="list" showInputMessage="1" showErrorMessage="1" sqref="J42">
      <formula1>INDIRECT(DptoSel9)</formula1>
    </dataValidation>
    <dataValidation type="list" showInputMessage="1" showErrorMessage="1" sqref="J41">
      <formula1>INDIRECT(DptoSel8)</formula1>
    </dataValidation>
    <dataValidation type="list" showInputMessage="1" showErrorMessage="1" sqref="J40">
      <formula1>INDIRECT(DptoSel7)</formula1>
    </dataValidation>
    <dataValidation type="list" showInputMessage="1" showErrorMessage="1" sqref="J39">
      <formula1>INDIRECT(DptoSel6)</formula1>
    </dataValidation>
    <dataValidation type="list" showInputMessage="1" showErrorMessage="1" sqref="J38">
      <formula1>INDIRECT(DptoSel5)</formula1>
    </dataValidation>
    <dataValidation type="list" showInputMessage="1" showErrorMessage="1" sqref="J37">
      <formula1>INDIRECT(DptoSel4)</formula1>
    </dataValidation>
    <dataValidation type="list" showInputMessage="1" showErrorMessage="1" sqref="J36">
      <formula1>INDIRECT(DptoSel3)</formula1>
    </dataValidation>
    <dataValidation type="list" showInputMessage="1" showErrorMessage="1" sqref="J35">
      <formula1>INDIRECT(DptoSel2)</formula1>
    </dataValidation>
    <dataValidation type="list" showInputMessage="1" showErrorMessage="1" sqref="J34">
      <formula1>INDIRECT(DptoSel1)</formula1>
    </dataValidation>
    <dataValidation showInputMessage="1" showErrorMessage="1" sqref="B20 B23"/>
    <dataValidation type="list" showInputMessage="1" showErrorMessage="1" sqref="J20">
      <formula1>INDIRECT(DptoSel0)</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54" max="16383" man="1"/>
    <brk id="92" max="16383" man="1"/>
  </rowBreaks>
  <colBreaks count="1" manualBreakCount="1">
    <brk id="15" max="1048575" man="1"/>
  </colBreak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N34:N53</xm:sqref>
        </x14:dataValidation>
        <x14:dataValidation type="list" showInputMessage="1" showErrorMessage="1">
          <x14:formula1>
            <xm:f>Listas!$D$2</xm:f>
          </x14:formula1>
          <xm:sqref>O61:O80</xm:sqref>
        </x14:dataValidation>
        <x14:dataValidation type="list" showInputMessage="1" showErrorMessage="1">
          <x14:formula1>
            <xm:f>Listas!$E$2:$E$3</xm:f>
          </x14:formula1>
          <xm:sqref>J15</xm:sqref>
        </x14:dataValidation>
        <x14:dataValidation type="list" showInputMessage="1" showErrorMessage="1">
          <x14:formula1>
            <xm:f>Listas!$A$2:$A$4</xm:f>
          </x14:formula1>
          <xm:sqref>C61:C80 C34:C53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D88 L34:L53 M61:M80 N86 G88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W134"/>
  <sheetViews>
    <sheetView showGridLines="0" view="pageBreakPreview" topLeftCell="A4" zoomScale="70" zoomScaleNormal="85" zoomScaleSheetLayoutView="70" workbookViewId="0">
      <selection activeCell="B20" sqref="B20"/>
    </sheetView>
  </sheetViews>
  <sheetFormatPr baseColWidth="10" defaultRowHeight="15" x14ac:dyDescent="0.25"/>
  <cols>
    <col min="1" max="1" width="7" style="4" customWidth="1"/>
    <col min="2" max="2" width="55.28515625" style="4" customWidth="1"/>
    <col min="3" max="3" width="31.5703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5703125" style="4" customWidth="1"/>
    <col min="10" max="10" width="27.85546875" style="4" customWidth="1"/>
    <col min="11" max="11" width="21.5703125" style="4" customWidth="1"/>
    <col min="12" max="14" width="31.7109375" style="4" customWidth="1"/>
    <col min="15" max="15" width="10.5703125" style="4" customWidth="1"/>
    <col min="16" max="16" width="0" style="4" hidden="1" customWidth="1"/>
    <col min="17" max="17" width="30.140625" style="4" hidden="1" customWidth="1"/>
    <col min="18" max="18" width="20.7109375" style="4" hidden="1" customWidth="1"/>
    <col min="19" max="19" width="15.5703125" style="4" hidden="1" customWidth="1"/>
    <col min="20" max="20" width="13.28515625" style="4" hidden="1" customWidth="1"/>
    <col min="21" max="21" width="23.28515625" style="4" hidden="1" customWidth="1"/>
    <col min="22" max="22" width="18.42578125" style="4" hidden="1" customWidth="1"/>
    <col min="23" max="23" width="21.42578125" style="4" hidden="1" customWidth="1"/>
    <col min="24" max="28" width="0" style="4" hidden="1" customWidth="1"/>
    <col min="29" max="16384" width="11.42578125" style="4"/>
  </cols>
  <sheetData>
    <row r="1" spans="1:20" ht="15.75" thickBot="1" x14ac:dyDescent="0.3"/>
    <row r="2" spans="1:20" ht="33" customHeight="1" x14ac:dyDescent="0.25">
      <c r="A2" s="14"/>
      <c r="B2" s="16"/>
      <c r="C2" s="203" t="s">
        <v>2664</v>
      </c>
      <c r="D2" s="204"/>
      <c r="E2" s="204"/>
      <c r="F2" s="204"/>
      <c r="G2" s="204"/>
      <c r="H2" s="204"/>
      <c r="I2" s="204"/>
      <c r="J2" s="204"/>
      <c r="K2" s="204"/>
      <c r="L2" s="187" t="s">
        <v>2670</v>
      </c>
      <c r="M2" s="187"/>
      <c r="N2" s="197" t="s">
        <v>2671</v>
      </c>
      <c r="O2" s="198"/>
    </row>
    <row r="3" spans="1:20" ht="33" customHeight="1" x14ac:dyDescent="0.25">
      <c r="A3" s="10"/>
      <c r="B3" s="9"/>
      <c r="C3" s="205"/>
      <c r="D3" s="206"/>
      <c r="E3" s="206"/>
      <c r="F3" s="206"/>
      <c r="G3" s="206"/>
      <c r="H3" s="206"/>
      <c r="I3" s="206"/>
      <c r="J3" s="206"/>
      <c r="K3" s="206"/>
      <c r="L3" s="199" t="s">
        <v>1</v>
      </c>
      <c r="M3" s="199"/>
      <c r="N3" s="199" t="s">
        <v>2672</v>
      </c>
      <c r="O3" s="200"/>
    </row>
    <row r="4" spans="1:20" ht="33" customHeight="1" thickBot="1" x14ac:dyDescent="0.3">
      <c r="A4" s="11"/>
      <c r="B4" s="13"/>
      <c r="C4" s="207"/>
      <c r="D4" s="208"/>
      <c r="E4" s="208"/>
      <c r="F4" s="208"/>
      <c r="G4" s="208"/>
      <c r="H4" s="208"/>
      <c r="I4" s="208"/>
      <c r="J4" s="208"/>
      <c r="K4" s="208"/>
      <c r="L4" s="201" t="s">
        <v>0</v>
      </c>
      <c r="M4" s="201"/>
      <c r="N4" s="201"/>
      <c r="O4" s="202"/>
    </row>
    <row r="5" spans="1:20" ht="8.25" customHeight="1" thickBot="1" x14ac:dyDescent="0.3">
      <c r="A5" s="5"/>
      <c r="B5" s="5"/>
      <c r="C5" s="71"/>
      <c r="D5" s="71"/>
      <c r="E5" s="71"/>
      <c r="F5" s="71"/>
      <c r="G5" s="71"/>
      <c r="H5" s="71"/>
      <c r="I5" s="71"/>
      <c r="J5" s="71"/>
      <c r="K5" s="71"/>
      <c r="L5" s="19"/>
      <c r="M5" s="19"/>
      <c r="N5" s="19"/>
      <c r="O5" s="19"/>
    </row>
    <row r="6" spans="1:20" s="20" customFormat="1" ht="31.5" customHeight="1" thickBot="1" x14ac:dyDescent="0.3">
      <c r="A6" s="149" t="s">
        <v>2668</v>
      </c>
      <c r="B6" s="150"/>
      <c r="C6" s="150"/>
      <c r="D6" s="150"/>
      <c r="E6" s="150"/>
      <c r="F6" s="150"/>
      <c r="G6" s="150"/>
      <c r="H6" s="150"/>
      <c r="I6" s="150"/>
      <c r="J6" s="150"/>
      <c r="K6" s="150"/>
      <c r="L6" s="150"/>
      <c r="M6" s="150"/>
      <c r="N6" s="150"/>
      <c r="O6" s="151"/>
      <c r="Q6" s="4"/>
      <c r="R6" s="4"/>
      <c r="S6" s="72"/>
    </row>
    <row r="7" spans="1:20" ht="8.25" customHeight="1" x14ac:dyDescent="0.25">
      <c r="A7" s="47"/>
      <c r="B7" s="48"/>
      <c r="C7" s="49"/>
      <c r="D7" s="49"/>
      <c r="E7" s="49"/>
      <c r="F7" s="49"/>
      <c r="G7" s="49"/>
      <c r="H7" s="49"/>
      <c r="I7" s="49"/>
      <c r="J7" s="49"/>
      <c r="K7" s="49"/>
      <c r="L7" s="50"/>
      <c r="M7" s="50"/>
      <c r="N7" s="50"/>
      <c r="O7" s="51"/>
    </row>
    <row r="8" spans="1:20" ht="30.75" customHeight="1" x14ac:dyDescent="0.25">
      <c r="A8" s="52"/>
      <c r="B8" s="65"/>
      <c r="C8" s="58"/>
      <c r="D8" s="58"/>
      <c r="E8" s="192"/>
      <c r="F8" s="192"/>
      <c r="G8" s="192"/>
      <c r="H8" s="191"/>
      <c r="I8" s="191"/>
      <c r="J8" s="59"/>
      <c r="K8" s="64"/>
      <c r="L8" s="46"/>
      <c r="M8" s="46"/>
      <c r="N8" s="46"/>
      <c r="O8" s="53"/>
    </row>
    <row r="9" spans="1:20" ht="30.75" customHeight="1" x14ac:dyDescent="0.25">
      <c r="A9" s="52"/>
      <c r="B9" s="65"/>
      <c r="C9" s="58"/>
      <c r="D9" s="58"/>
      <c r="E9" s="192"/>
      <c r="F9" s="192"/>
      <c r="G9" s="192"/>
      <c r="H9" s="191"/>
      <c r="I9" s="191"/>
      <c r="J9" s="59"/>
      <c r="K9" s="64"/>
      <c r="L9" s="46"/>
      <c r="M9" s="46"/>
      <c r="N9" s="46"/>
      <c r="O9" s="53"/>
    </row>
    <row r="10" spans="1:20" ht="30.75" customHeight="1" x14ac:dyDescent="0.25">
      <c r="A10" s="52"/>
      <c r="B10" s="58"/>
      <c r="C10" s="58"/>
      <c r="D10" s="58"/>
      <c r="E10" s="192"/>
      <c r="F10" s="192"/>
      <c r="G10" s="192"/>
      <c r="H10" s="191"/>
      <c r="I10" s="191"/>
      <c r="J10" s="59"/>
      <c r="K10" s="58"/>
      <c r="L10" s="46"/>
      <c r="M10" s="46"/>
      <c r="N10" s="46"/>
      <c r="O10" s="53"/>
    </row>
    <row r="11" spans="1:20" ht="8.25" customHeight="1" thickBot="1" x14ac:dyDescent="0.3">
      <c r="A11" s="54"/>
      <c r="B11" s="24"/>
      <c r="C11" s="55"/>
      <c r="D11" s="55"/>
      <c r="E11" s="55"/>
      <c r="F11" s="55"/>
      <c r="G11" s="55"/>
      <c r="H11" s="55"/>
      <c r="I11" s="55"/>
      <c r="J11" s="55"/>
      <c r="K11" s="55"/>
      <c r="L11" s="56"/>
      <c r="M11" s="56"/>
      <c r="N11" s="56"/>
      <c r="O11" s="57"/>
    </row>
    <row r="12" spans="1:20" ht="8.25" customHeight="1" x14ac:dyDescent="0.25">
      <c r="A12" s="5"/>
      <c r="B12" s="5"/>
      <c r="C12" s="71"/>
      <c r="D12" s="71"/>
      <c r="E12" s="71"/>
      <c r="F12" s="71"/>
      <c r="G12" s="71"/>
      <c r="H12" s="71"/>
      <c r="I12" s="71"/>
      <c r="J12" s="71"/>
      <c r="K12" s="71"/>
      <c r="L12" s="19"/>
      <c r="M12" s="19"/>
      <c r="N12" s="19"/>
      <c r="O12" s="19"/>
    </row>
    <row r="13" spans="1:20" ht="8.25" customHeight="1" thickBot="1" x14ac:dyDescent="0.3">
      <c r="A13" s="5"/>
      <c r="B13" s="5"/>
      <c r="C13" s="71"/>
      <c r="D13" s="71"/>
      <c r="E13" s="71"/>
      <c r="F13" s="71"/>
      <c r="G13" s="71"/>
      <c r="H13" s="71"/>
      <c r="I13" s="71"/>
      <c r="J13" s="71"/>
      <c r="K13" s="71"/>
      <c r="L13" s="19"/>
      <c r="M13" s="19"/>
      <c r="N13" s="19"/>
      <c r="O13" s="19"/>
    </row>
    <row r="14" spans="1:20" x14ac:dyDescent="0.25">
      <c r="A14" s="14"/>
      <c r="B14" s="15"/>
      <c r="C14" s="15"/>
      <c r="D14" s="15"/>
      <c r="E14" s="15"/>
      <c r="F14" s="15"/>
      <c r="G14" s="15"/>
      <c r="H14" s="15"/>
      <c r="I14" s="15"/>
      <c r="J14" s="15"/>
      <c r="K14" s="15"/>
      <c r="L14" s="15"/>
      <c r="M14" s="15"/>
      <c r="N14" s="15"/>
      <c r="O14" s="16"/>
      <c r="Q14" s="4" t="s">
        <v>2674</v>
      </c>
      <c r="R14" s="4" t="s">
        <v>2675</v>
      </c>
      <c r="S14" s="4" t="s">
        <v>2676</v>
      </c>
      <c r="T14" s="4" t="s">
        <v>2677</v>
      </c>
    </row>
    <row r="15" spans="1:20" ht="19.5" customHeight="1" x14ac:dyDescent="0.25">
      <c r="A15" s="10"/>
      <c r="B15" s="38" t="s">
        <v>2665</v>
      </c>
      <c r="C15" s="98" t="s">
        <v>33</v>
      </c>
      <c r="D15" s="42"/>
      <c r="E15" s="42"/>
      <c r="F15" s="5"/>
      <c r="G15" s="38" t="s">
        <v>1182</v>
      </c>
      <c r="H15" s="99" t="s">
        <v>70</v>
      </c>
      <c r="I15" s="38" t="s">
        <v>2649</v>
      </c>
      <c r="J15" s="99" t="s">
        <v>2651</v>
      </c>
      <c r="L15" s="185" t="s">
        <v>10</v>
      </c>
      <c r="M15" s="185"/>
      <c r="N15" s="105" t="str">
        <f>+IF(J15="Plural","Ingrese %","N/A")</f>
        <v>N/A</v>
      </c>
      <c r="O15" s="9"/>
      <c r="Q15" s="72" t="str">
        <f>C15</f>
        <v>INV-003-2020-ICBF-ANT-HCB</v>
      </c>
      <c r="R15" s="72" t="str">
        <f>H15</f>
        <v>CALDAS</v>
      </c>
      <c r="S15" s="72" t="str">
        <f>J15</f>
        <v>Singular</v>
      </c>
      <c r="T15" s="72" t="str">
        <f>N15</f>
        <v>N/A</v>
      </c>
    </row>
    <row r="16" spans="1:20" ht="15.75" thickBot="1" x14ac:dyDescent="0.3">
      <c r="A16" s="11"/>
      <c r="B16" s="12"/>
      <c r="C16" s="81"/>
      <c r="D16" s="12"/>
      <c r="E16" s="12"/>
      <c r="F16" s="12"/>
      <c r="G16" s="12"/>
      <c r="H16" s="12"/>
      <c r="I16" s="12"/>
      <c r="J16" s="12"/>
      <c r="K16" s="12"/>
      <c r="L16" s="12"/>
      <c r="M16" s="12"/>
      <c r="N16" s="12"/>
      <c r="O16" s="13"/>
    </row>
    <row r="17" spans="1:18" s="20" customFormat="1" ht="31.5" customHeight="1" thickBot="1" x14ac:dyDescent="0.3">
      <c r="A17" s="149" t="s">
        <v>24</v>
      </c>
      <c r="B17" s="150"/>
      <c r="C17" s="150"/>
      <c r="D17" s="150"/>
      <c r="E17" s="150"/>
      <c r="F17" s="150"/>
      <c r="G17" s="150"/>
      <c r="H17" s="149" t="s">
        <v>14</v>
      </c>
      <c r="I17" s="150"/>
      <c r="J17" s="150"/>
      <c r="K17" s="150"/>
      <c r="L17" s="150"/>
      <c r="M17" s="150"/>
      <c r="N17" s="150"/>
      <c r="O17" s="151"/>
    </row>
    <row r="18" spans="1:18" x14ac:dyDescent="0.25">
      <c r="A18" s="10"/>
      <c r="B18" s="5"/>
      <c r="C18" s="5"/>
      <c r="D18" s="5"/>
      <c r="E18" s="5"/>
      <c r="F18" s="5"/>
      <c r="G18" s="5"/>
      <c r="H18" s="10"/>
      <c r="I18" s="5"/>
      <c r="J18" s="5"/>
      <c r="K18" s="5"/>
      <c r="L18" s="5"/>
      <c r="M18" s="5"/>
      <c r="N18" s="5"/>
      <c r="O18" s="9"/>
      <c r="Q18" s="4" t="s">
        <v>2678</v>
      </c>
      <c r="R18" s="4" t="s">
        <v>2679</v>
      </c>
    </row>
    <row r="19" spans="1:18" ht="24.75" customHeight="1" x14ac:dyDescent="0.25">
      <c r="A19" s="10"/>
      <c r="B19" s="85" t="s">
        <v>2</v>
      </c>
      <c r="C19" s="68"/>
      <c r="D19" s="68"/>
      <c r="E19" s="68"/>
      <c r="F19" s="68"/>
      <c r="G19" s="5"/>
      <c r="H19" s="196" t="s">
        <v>2669</v>
      </c>
      <c r="I19" s="82" t="s">
        <v>13</v>
      </c>
      <c r="J19" s="83" t="s">
        <v>12</v>
      </c>
      <c r="K19" s="83" t="s">
        <v>2630</v>
      </c>
      <c r="L19" s="83" t="s">
        <v>1167</v>
      </c>
      <c r="M19" s="83" t="s">
        <v>1168</v>
      </c>
      <c r="N19" s="84" t="s">
        <v>2631</v>
      </c>
      <c r="O19" s="9"/>
      <c r="Q19" s="72" cm="1">
        <f t="array" ref="Q19">Tabla31224862[NIT:]</f>
        <v>800158061</v>
      </c>
      <c r="R19" s="72" t="str">
        <f>B23</f>
        <v xml:space="preserve">ASOCIACIÓN DE PADRES USUARIOS, OTRAS MODALIDADES DE ATENCIÓN A LA PRIMERA INFANCIA Y MADRES COMUNITARIAS EL DERECHO DEL NIÑO </v>
      </c>
    </row>
    <row r="20" spans="1:18" ht="30" customHeight="1" x14ac:dyDescent="0.25">
      <c r="A20" s="10"/>
      <c r="B20" s="100">
        <v>800158061</v>
      </c>
      <c r="C20" s="5"/>
      <c r="D20" s="5"/>
      <c r="E20" s="5"/>
      <c r="F20" s="5"/>
      <c r="G20" s="5"/>
      <c r="H20" s="196"/>
      <c r="I20" s="101" t="s">
        <v>1162</v>
      </c>
      <c r="J20" s="101" t="s">
        <v>201</v>
      </c>
      <c r="K20" s="102">
        <v>115678000</v>
      </c>
      <c r="L20" s="103">
        <v>44200</v>
      </c>
      <c r="M20" s="103">
        <v>44560</v>
      </c>
      <c r="N20" s="104">
        <f>+(M20-L20)/30</f>
        <v>12</v>
      </c>
      <c r="O20" s="9"/>
    </row>
    <row r="21" spans="1:18" x14ac:dyDescent="0.25">
      <c r="A21" s="10"/>
      <c r="B21" s="5"/>
      <c r="C21" s="5"/>
      <c r="D21" s="5"/>
      <c r="E21" s="5"/>
      <c r="F21" s="5"/>
      <c r="G21" s="5"/>
      <c r="H21" s="10"/>
      <c r="I21" s="5"/>
      <c r="J21" s="5"/>
      <c r="K21" s="5"/>
      <c r="L21" s="5"/>
      <c r="M21" s="5"/>
      <c r="N21" s="5"/>
      <c r="O21" s="9"/>
    </row>
    <row r="22" spans="1:18" x14ac:dyDescent="0.25">
      <c r="A22" s="10"/>
      <c r="B22" s="169" t="s">
        <v>3</v>
      </c>
      <c r="C22" s="169"/>
      <c r="D22" s="169"/>
      <c r="E22" s="169"/>
      <c r="F22" s="169"/>
      <c r="G22" s="5"/>
      <c r="H22" s="188" t="s">
        <v>4</v>
      </c>
      <c r="I22" s="189"/>
      <c r="J22" s="189"/>
      <c r="K22" s="189"/>
      <c r="L22" s="189"/>
      <c r="M22" s="189"/>
      <c r="N22" s="189"/>
      <c r="O22" s="190"/>
    </row>
    <row r="23" spans="1:18" ht="21" customHeight="1" x14ac:dyDescent="0.25">
      <c r="A23" s="10"/>
      <c r="B23" s="186" t="str">
        <f>VLOOKUP(B20,EAS!A2:B1439,2,0)</f>
        <v xml:space="preserve">ASOCIACIÓN DE PADRES USUARIOS, OTRAS MODALIDADES DE ATENCIÓN A LA PRIMERA INFANCIA Y MADRES COMUNITARIAS EL DERECHO DEL NIÑO </v>
      </c>
      <c r="C23" s="186"/>
      <c r="D23" s="186"/>
      <c r="E23" s="186"/>
      <c r="F23" s="186"/>
      <c r="G23" s="5"/>
      <c r="H23" s="193" t="s">
        <v>2629</v>
      </c>
      <c r="I23" s="194"/>
      <c r="J23" s="194"/>
      <c r="K23" s="194"/>
      <c r="L23" s="194"/>
      <c r="M23" s="194"/>
      <c r="N23" s="194"/>
      <c r="O23" s="195"/>
    </row>
    <row r="24" spans="1:18" ht="21" customHeight="1" x14ac:dyDescent="0.25">
      <c r="A24" s="10"/>
      <c r="B24" s="186"/>
      <c r="C24" s="186"/>
      <c r="D24" s="186"/>
      <c r="E24" s="186"/>
      <c r="F24" s="186"/>
      <c r="G24" s="5"/>
      <c r="H24" s="193"/>
      <c r="I24" s="194"/>
      <c r="J24" s="194"/>
      <c r="K24" s="194"/>
      <c r="L24" s="194"/>
      <c r="M24" s="194"/>
      <c r="N24" s="194"/>
      <c r="O24" s="195"/>
    </row>
    <row r="25" spans="1:18" ht="8.25" customHeight="1" thickBot="1" x14ac:dyDescent="0.3">
      <c r="A25" s="11"/>
      <c r="B25" s="12"/>
      <c r="C25" s="12"/>
      <c r="D25" s="12"/>
      <c r="E25" s="12"/>
      <c r="F25" s="12"/>
      <c r="G25" s="12"/>
      <c r="H25" s="11"/>
      <c r="I25" s="21"/>
      <c r="J25" s="21"/>
      <c r="K25" s="21"/>
      <c r="L25" s="21"/>
      <c r="M25" s="12"/>
      <c r="N25" s="12"/>
      <c r="O25" s="13"/>
    </row>
    <row r="26" spans="1:18" ht="8.25" customHeight="1" thickBot="1" x14ac:dyDescent="0.3"/>
    <row r="27" spans="1:18" s="20" customFormat="1" ht="31.5" customHeight="1" thickBot="1" x14ac:dyDescent="0.3">
      <c r="A27" s="149" t="s">
        <v>5</v>
      </c>
      <c r="B27" s="150"/>
      <c r="C27" s="150"/>
      <c r="D27" s="150"/>
      <c r="E27" s="150"/>
      <c r="F27" s="150"/>
      <c r="G27" s="150"/>
      <c r="H27" s="150"/>
      <c r="I27" s="150"/>
      <c r="J27" s="150"/>
      <c r="K27" s="150"/>
      <c r="L27" s="150"/>
      <c r="M27" s="150"/>
      <c r="N27" s="150"/>
      <c r="O27" s="151"/>
    </row>
    <row r="28" spans="1:18" ht="8.25" customHeight="1" thickBot="1" x14ac:dyDescent="0.3"/>
    <row r="29" spans="1:18" s="20" customFormat="1" ht="31.5" customHeight="1" thickBot="1" x14ac:dyDescent="0.3">
      <c r="A29" s="176" t="s">
        <v>6</v>
      </c>
      <c r="B29" s="177"/>
      <c r="C29" s="177"/>
      <c r="D29" s="177"/>
      <c r="E29" s="177"/>
      <c r="F29" s="177"/>
      <c r="G29" s="177"/>
      <c r="H29" s="177"/>
      <c r="I29" s="177"/>
      <c r="J29" s="177"/>
      <c r="K29" s="177"/>
      <c r="L29" s="177"/>
      <c r="M29" s="177"/>
      <c r="N29" s="177"/>
      <c r="O29" s="178"/>
    </row>
    <row r="30" spans="1:18" ht="15" customHeight="1" x14ac:dyDescent="0.25">
      <c r="A30" s="179" t="s">
        <v>15</v>
      </c>
      <c r="B30" s="180"/>
      <c r="C30" s="180"/>
      <c r="D30" s="180"/>
      <c r="E30" s="180"/>
      <c r="F30" s="180"/>
      <c r="G30" s="180"/>
      <c r="H30" s="180"/>
      <c r="I30" s="180"/>
      <c r="J30" s="180"/>
      <c r="K30" s="180"/>
      <c r="L30" s="180"/>
      <c r="M30" s="180"/>
      <c r="N30" s="180"/>
      <c r="O30" s="181"/>
    </row>
    <row r="31" spans="1:18" x14ac:dyDescent="0.25">
      <c r="A31" s="182"/>
      <c r="B31" s="183"/>
      <c r="C31" s="183"/>
      <c r="D31" s="183"/>
      <c r="E31" s="183"/>
      <c r="F31" s="183"/>
      <c r="G31" s="183"/>
      <c r="H31" s="183"/>
      <c r="I31" s="183"/>
      <c r="J31" s="183"/>
      <c r="K31" s="183"/>
      <c r="L31" s="183"/>
      <c r="M31" s="183"/>
      <c r="N31" s="183"/>
      <c r="O31" s="184"/>
    </row>
    <row r="32" spans="1:18" s="1" customFormat="1" ht="26.25" customHeight="1" x14ac:dyDescent="0.25">
      <c r="I32" s="75" t="s">
        <v>11</v>
      </c>
      <c r="J32" s="76"/>
      <c r="O32" s="77"/>
    </row>
    <row r="33" spans="1:15" s="1" customFormat="1" ht="48.75" customHeight="1" x14ac:dyDescent="0.25">
      <c r="A33" s="94" t="s">
        <v>2632</v>
      </c>
      <c r="B33" s="95" t="s">
        <v>7</v>
      </c>
      <c r="C33" s="95" t="s">
        <v>25</v>
      </c>
      <c r="D33" s="95" t="s">
        <v>26</v>
      </c>
      <c r="E33" s="95" t="s">
        <v>2702</v>
      </c>
      <c r="F33" s="95" t="s">
        <v>2703</v>
      </c>
      <c r="G33" s="95" t="s">
        <v>30</v>
      </c>
      <c r="H33" s="95" t="s">
        <v>9</v>
      </c>
      <c r="I33" s="96" t="s">
        <v>13</v>
      </c>
      <c r="J33" s="96" t="s">
        <v>12</v>
      </c>
      <c r="K33" s="95" t="s">
        <v>8</v>
      </c>
      <c r="L33" s="95" t="s">
        <v>2634</v>
      </c>
      <c r="M33" s="95" t="s">
        <v>10</v>
      </c>
      <c r="N33" s="95" t="s">
        <v>1166</v>
      </c>
      <c r="O33" s="78"/>
    </row>
    <row r="34" spans="1:15" s="6" customFormat="1" ht="24.75" customHeight="1" x14ac:dyDescent="0.25">
      <c r="A34" s="73">
        <v>1</v>
      </c>
      <c r="B34" s="106" t="s">
        <v>1170</v>
      </c>
      <c r="C34" s="107" t="s">
        <v>38</v>
      </c>
      <c r="D34" s="101" t="s">
        <v>29</v>
      </c>
      <c r="E34" s="108">
        <v>43172</v>
      </c>
      <c r="F34" s="108">
        <v>43598</v>
      </c>
      <c r="G34" s="109">
        <f>IF(AND(E34&lt;&gt;"",F34&lt;&gt;""),((F34-E34)/30),"")</f>
        <v>14.2</v>
      </c>
      <c r="H34" s="106"/>
      <c r="I34" s="110" t="s">
        <v>42</v>
      </c>
      <c r="J34" s="110" t="s">
        <v>50</v>
      </c>
      <c r="K34" s="111">
        <v>1500000000</v>
      </c>
      <c r="L34" s="107" t="s">
        <v>1154</v>
      </c>
      <c r="M34" s="112">
        <f t="shared" ref="M34:M53" si="0">+IF(L34="No",1,IF(L34="Si","Ingrese %",""))</f>
        <v>1</v>
      </c>
      <c r="N34" s="107" t="s">
        <v>1157</v>
      </c>
      <c r="O34" s="60"/>
    </row>
    <row r="35" spans="1:15" s="6" customFormat="1" ht="24.75" customHeight="1" x14ac:dyDescent="0.25">
      <c r="A35" s="73">
        <v>2</v>
      </c>
      <c r="B35" s="106" t="s">
        <v>1170</v>
      </c>
      <c r="C35" s="107"/>
      <c r="D35" s="101" t="s">
        <v>29</v>
      </c>
      <c r="E35" s="108">
        <v>43172</v>
      </c>
      <c r="F35" s="108">
        <v>43598</v>
      </c>
      <c r="G35" s="109">
        <f>IF(AND(E35&lt;&gt;"",F35&lt;&gt;""),((F35-E35)/30),"")</f>
        <v>14.2</v>
      </c>
      <c r="H35" s="106"/>
      <c r="I35" s="110" t="s">
        <v>42</v>
      </c>
      <c r="J35" s="110" t="s">
        <v>43</v>
      </c>
      <c r="K35" s="111">
        <v>900324234234</v>
      </c>
      <c r="L35" s="107" t="s">
        <v>1154</v>
      </c>
      <c r="M35" s="112">
        <f t="shared" si="0"/>
        <v>1</v>
      </c>
      <c r="N35" s="107" t="s">
        <v>2663</v>
      </c>
      <c r="O35" s="60"/>
    </row>
    <row r="36" spans="1:15" s="6" customFormat="1" ht="24.75" customHeight="1" x14ac:dyDescent="0.25">
      <c r="A36" s="73">
        <v>3</v>
      </c>
      <c r="B36" s="106" t="s">
        <v>1170</v>
      </c>
      <c r="C36" s="107"/>
      <c r="D36" s="101" t="s">
        <v>29</v>
      </c>
      <c r="E36" s="108">
        <v>43172</v>
      </c>
      <c r="F36" s="108">
        <v>43598</v>
      </c>
      <c r="G36" s="109">
        <f t="shared" ref="G36:G53" si="1">IF(AND(E36&lt;&gt;"",F36&lt;&gt;""),((F36-E36)/30),"")</f>
        <v>14.2</v>
      </c>
      <c r="H36" s="106"/>
      <c r="I36" s="110" t="s">
        <v>41</v>
      </c>
      <c r="J36" s="110" t="s">
        <v>41</v>
      </c>
      <c r="K36" s="111">
        <v>4324324234</v>
      </c>
      <c r="L36" s="107" t="s">
        <v>1154</v>
      </c>
      <c r="M36" s="112">
        <f t="shared" si="0"/>
        <v>1</v>
      </c>
      <c r="N36" s="107" t="s">
        <v>1157</v>
      </c>
      <c r="O36" s="60"/>
    </row>
    <row r="37" spans="1:15" s="6" customFormat="1" ht="24.75" customHeight="1" x14ac:dyDescent="0.25">
      <c r="A37" s="73">
        <v>4</v>
      </c>
      <c r="B37" s="113"/>
      <c r="C37" s="107"/>
      <c r="D37" s="114"/>
      <c r="E37" s="115"/>
      <c r="F37" s="115"/>
      <c r="G37" s="109" t="str">
        <f t="shared" si="1"/>
        <v/>
      </c>
      <c r="H37" s="113"/>
      <c r="I37" s="114" t="s">
        <v>992</v>
      </c>
      <c r="J37" s="114" t="s">
        <v>995</v>
      </c>
      <c r="K37" s="111">
        <v>454535</v>
      </c>
      <c r="L37" s="107" t="s">
        <v>1154</v>
      </c>
      <c r="M37" s="112">
        <f t="shared" si="0"/>
        <v>1</v>
      </c>
      <c r="N37" s="107" t="s">
        <v>32</v>
      </c>
      <c r="O37" s="60"/>
    </row>
    <row r="38" spans="1:15" s="7" customFormat="1" ht="24.75" customHeight="1" x14ac:dyDescent="0.25">
      <c r="A38" s="74">
        <v>5</v>
      </c>
      <c r="B38" s="113"/>
      <c r="C38" s="107"/>
      <c r="D38" s="116"/>
      <c r="E38" s="116"/>
      <c r="F38" s="116"/>
      <c r="G38" s="109" t="str">
        <f t="shared" si="1"/>
        <v/>
      </c>
      <c r="H38" s="113"/>
      <c r="I38" s="114" t="s">
        <v>459</v>
      </c>
      <c r="J38" s="114" t="s">
        <v>974</v>
      </c>
      <c r="K38" s="111">
        <v>756545435</v>
      </c>
      <c r="L38" s="107" t="s">
        <v>1154</v>
      </c>
      <c r="M38" s="112">
        <f t="shared" si="0"/>
        <v>1</v>
      </c>
      <c r="N38" s="107" t="s">
        <v>1157</v>
      </c>
      <c r="O38" s="60"/>
    </row>
    <row r="39" spans="1:15" s="7" customFormat="1" ht="24.75" customHeight="1" x14ac:dyDescent="0.25">
      <c r="A39" s="74">
        <v>6</v>
      </c>
      <c r="B39" s="113"/>
      <c r="C39" s="107"/>
      <c r="D39" s="116"/>
      <c r="E39" s="116"/>
      <c r="F39" s="116"/>
      <c r="G39" s="109" t="str">
        <f t="shared" si="1"/>
        <v/>
      </c>
      <c r="H39" s="113"/>
      <c r="I39" s="114" t="s">
        <v>747</v>
      </c>
      <c r="J39" s="114" t="s">
        <v>752</v>
      </c>
      <c r="K39" s="111">
        <v>233244434</v>
      </c>
      <c r="L39" s="107" t="s">
        <v>1154</v>
      </c>
      <c r="M39" s="112">
        <f t="shared" si="0"/>
        <v>1</v>
      </c>
      <c r="N39" s="107" t="s">
        <v>32</v>
      </c>
      <c r="O39" s="60"/>
    </row>
    <row r="40" spans="1:15" s="7" customFormat="1" ht="24.75" customHeight="1" x14ac:dyDescent="0.25">
      <c r="A40" s="74">
        <v>7</v>
      </c>
      <c r="B40" s="113"/>
      <c r="C40" s="107"/>
      <c r="D40" s="116"/>
      <c r="E40" s="116"/>
      <c r="F40" s="116"/>
      <c r="G40" s="109" t="str">
        <f t="shared" si="1"/>
        <v/>
      </c>
      <c r="H40" s="113"/>
      <c r="I40" s="114" t="s">
        <v>70</v>
      </c>
      <c r="J40" s="114" t="s">
        <v>406</v>
      </c>
      <c r="K40" s="117"/>
      <c r="L40" s="107"/>
      <c r="M40" s="118" t="str">
        <f t="shared" si="0"/>
        <v/>
      </c>
      <c r="N40" s="107"/>
      <c r="O40" s="60"/>
    </row>
    <row r="41" spans="1:15" s="7" customFormat="1" ht="24.75" customHeight="1" x14ac:dyDescent="0.25">
      <c r="A41" s="74">
        <v>8</v>
      </c>
      <c r="B41" s="113"/>
      <c r="C41" s="107"/>
      <c r="D41" s="116"/>
      <c r="E41" s="116"/>
      <c r="F41" s="116"/>
      <c r="G41" s="109" t="str">
        <f t="shared" si="1"/>
        <v/>
      </c>
      <c r="H41" s="113"/>
      <c r="I41" s="114" t="s">
        <v>41</v>
      </c>
      <c r="J41" s="114" t="s">
        <v>41</v>
      </c>
      <c r="K41" s="117"/>
      <c r="L41" s="107"/>
      <c r="M41" s="118" t="str">
        <f t="shared" si="0"/>
        <v/>
      </c>
      <c r="N41" s="107"/>
      <c r="O41" s="60"/>
    </row>
    <row r="42" spans="1:15" s="7" customFormat="1" ht="24.75" customHeight="1" x14ac:dyDescent="0.25">
      <c r="A42" s="74">
        <v>9</v>
      </c>
      <c r="B42" s="113"/>
      <c r="C42" s="107"/>
      <c r="D42" s="116"/>
      <c r="E42" s="116"/>
      <c r="F42" s="116"/>
      <c r="G42" s="109" t="str">
        <f t="shared" si="1"/>
        <v/>
      </c>
      <c r="H42" s="113"/>
      <c r="I42" s="114" t="s">
        <v>261</v>
      </c>
      <c r="J42" s="114" t="s">
        <v>262</v>
      </c>
      <c r="K42" s="117"/>
      <c r="L42" s="107"/>
      <c r="M42" s="118" t="str">
        <f t="shared" si="0"/>
        <v/>
      </c>
      <c r="N42" s="107"/>
      <c r="O42" s="60"/>
    </row>
    <row r="43" spans="1:15" s="7" customFormat="1" ht="24.75" customHeight="1" x14ac:dyDescent="0.25">
      <c r="A43" s="74">
        <v>10</v>
      </c>
      <c r="B43" s="113"/>
      <c r="C43" s="107"/>
      <c r="D43" s="116"/>
      <c r="E43" s="116"/>
      <c r="F43" s="116"/>
      <c r="G43" s="109" t="str">
        <f t="shared" si="1"/>
        <v/>
      </c>
      <c r="H43" s="113"/>
      <c r="I43" s="116" t="s">
        <v>1161</v>
      </c>
      <c r="J43" s="116" t="s">
        <v>1040</v>
      </c>
      <c r="K43" s="117"/>
      <c r="L43" s="107"/>
      <c r="M43" s="118" t="str">
        <f t="shared" si="0"/>
        <v/>
      </c>
      <c r="N43" s="107"/>
      <c r="O43" s="60"/>
    </row>
    <row r="44" spans="1:15" s="7" customFormat="1" ht="24.75" customHeight="1" x14ac:dyDescent="0.25">
      <c r="A44" s="74">
        <v>11</v>
      </c>
      <c r="B44" s="113"/>
      <c r="C44" s="107"/>
      <c r="D44" s="116"/>
      <c r="E44" s="116"/>
      <c r="F44" s="116"/>
      <c r="G44" s="109" t="str">
        <f t="shared" si="1"/>
        <v/>
      </c>
      <c r="H44" s="113"/>
      <c r="I44" s="116" t="s">
        <v>1076</v>
      </c>
      <c r="J44" s="116" t="s">
        <v>1077</v>
      </c>
      <c r="K44" s="117"/>
      <c r="L44" s="107"/>
      <c r="M44" s="118" t="str">
        <f t="shared" si="0"/>
        <v/>
      </c>
      <c r="N44" s="107"/>
      <c r="O44" s="60"/>
    </row>
    <row r="45" spans="1:15" s="7" customFormat="1" ht="24.75" customHeight="1" x14ac:dyDescent="0.25">
      <c r="A45" s="74">
        <v>12</v>
      </c>
      <c r="B45" s="113"/>
      <c r="C45" s="107"/>
      <c r="D45" s="116"/>
      <c r="E45" s="116"/>
      <c r="F45" s="116"/>
      <c r="G45" s="109" t="str">
        <f t="shared" si="1"/>
        <v/>
      </c>
      <c r="H45" s="113"/>
      <c r="I45" s="116" t="s">
        <v>169</v>
      </c>
      <c r="J45" s="116" t="s">
        <v>172</v>
      </c>
      <c r="K45" s="117"/>
      <c r="L45" s="107"/>
      <c r="M45" s="118" t="str">
        <f t="shared" si="0"/>
        <v/>
      </c>
      <c r="N45" s="107"/>
      <c r="O45" s="60"/>
    </row>
    <row r="46" spans="1:15" s="7" customFormat="1" ht="24.75" customHeight="1" x14ac:dyDescent="0.25">
      <c r="A46" s="74">
        <v>13</v>
      </c>
      <c r="B46" s="113"/>
      <c r="C46" s="107"/>
      <c r="D46" s="116"/>
      <c r="E46" s="116"/>
      <c r="F46" s="116"/>
      <c r="G46" s="109" t="str">
        <f t="shared" si="1"/>
        <v/>
      </c>
      <c r="H46" s="113"/>
      <c r="I46" s="116" t="s">
        <v>1162</v>
      </c>
      <c r="J46" s="116" t="s">
        <v>1159</v>
      </c>
      <c r="K46" s="117"/>
      <c r="L46" s="107"/>
      <c r="M46" s="118" t="str">
        <f t="shared" si="0"/>
        <v/>
      </c>
      <c r="N46" s="107"/>
      <c r="O46" s="60"/>
    </row>
    <row r="47" spans="1:15" s="7" customFormat="1" ht="24.75" customHeight="1" x14ac:dyDescent="0.25">
      <c r="A47" s="74">
        <v>14</v>
      </c>
      <c r="B47" s="113"/>
      <c r="C47" s="107"/>
      <c r="D47" s="116"/>
      <c r="E47" s="116"/>
      <c r="F47" s="116"/>
      <c r="G47" s="109" t="str">
        <f t="shared" si="1"/>
        <v/>
      </c>
      <c r="H47" s="113"/>
      <c r="I47" s="116" t="s">
        <v>214</v>
      </c>
      <c r="J47" s="116" t="s">
        <v>217</v>
      </c>
      <c r="K47" s="117"/>
      <c r="L47" s="107"/>
      <c r="M47" s="118" t="str">
        <f t="shared" si="0"/>
        <v/>
      </c>
      <c r="N47" s="107"/>
      <c r="O47" s="60"/>
    </row>
    <row r="48" spans="1:15" s="7" customFormat="1" ht="24.75" customHeight="1" x14ac:dyDescent="0.25">
      <c r="A48" s="74">
        <v>15</v>
      </c>
      <c r="B48" s="113"/>
      <c r="C48" s="107"/>
      <c r="D48" s="116"/>
      <c r="E48" s="116"/>
      <c r="F48" s="116"/>
      <c r="G48" s="109" t="str">
        <f t="shared" si="1"/>
        <v/>
      </c>
      <c r="H48" s="113"/>
      <c r="I48" s="116" t="s">
        <v>261</v>
      </c>
      <c r="J48" s="116" t="s">
        <v>262</v>
      </c>
      <c r="K48" s="117"/>
      <c r="L48" s="107"/>
      <c r="M48" s="118" t="str">
        <f t="shared" si="0"/>
        <v/>
      </c>
      <c r="N48" s="107"/>
      <c r="O48" s="60"/>
    </row>
    <row r="49" spans="1:15" s="7" customFormat="1" ht="24.75" customHeight="1" x14ac:dyDescent="0.25">
      <c r="A49" s="74">
        <v>16</v>
      </c>
      <c r="B49" s="113"/>
      <c r="C49" s="107"/>
      <c r="D49" s="116"/>
      <c r="E49" s="116"/>
      <c r="F49" s="116"/>
      <c r="G49" s="109" t="str">
        <f t="shared" si="1"/>
        <v/>
      </c>
      <c r="H49" s="113"/>
      <c r="I49" s="116" t="s">
        <v>1084</v>
      </c>
      <c r="J49" s="116" t="s">
        <v>1087</v>
      </c>
      <c r="K49" s="117"/>
      <c r="L49" s="107"/>
      <c r="M49" s="118" t="str">
        <f t="shared" si="0"/>
        <v/>
      </c>
      <c r="N49" s="107"/>
      <c r="O49" s="60"/>
    </row>
    <row r="50" spans="1:15" s="7" customFormat="1" ht="24.75" customHeight="1" x14ac:dyDescent="0.25">
      <c r="A50" s="74">
        <v>17</v>
      </c>
      <c r="B50" s="113"/>
      <c r="C50" s="107"/>
      <c r="D50" s="116"/>
      <c r="E50" s="116"/>
      <c r="F50" s="116"/>
      <c r="G50" s="109" t="str">
        <f t="shared" si="1"/>
        <v/>
      </c>
      <c r="H50" s="113"/>
      <c r="I50" s="116" t="s">
        <v>41</v>
      </c>
      <c r="J50" s="116" t="s">
        <v>41</v>
      </c>
      <c r="K50" s="117"/>
      <c r="L50" s="107"/>
      <c r="M50" s="118" t="str">
        <f t="shared" si="0"/>
        <v/>
      </c>
      <c r="N50" s="107"/>
      <c r="O50" s="60"/>
    </row>
    <row r="51" spans="1:15" s="7" customFormat="1" ht="24.75" customHeight="1" x14ac:dyDescent="0.25">
      <c r="A51" s="74">
        <v>18</v>
      </c>
      <c r="B51" s="113"/>
      <c r="C51" s="107"/>
      <c r="D51" s="116"/>
      <c r="E51" s="116"/>
      <c r="F51" s="116"/>
      <c r="G51" s="109" t="str">
        <f t="shared" si="1"/>
        <v/>
      </c>
      <c r="H51" s="113"/>
      <c r="I51" s="116" t="s">
        <v>1161</v>
      </c>
      <c r="J51" s="116" t="s">
        <v>1044</v>
      </c>
      <c r="K51" s="117"/>
      <c r="L51" s="107"/>
      <c r="M51" s="118" t="str">
        <f t="shared" si="0"/>
        <v/>
      </c>
      <c r="N51" s="107"/>
      <c r="O51" s="60"/>
    </row>
    <row r="52" spans="1:15" s="7" customFormat="1" ht="24.75" customHeight="1" x14ac:dyDescent="0.25">
      <c r="A52" s="74">
        <v>19</v>
      </c>
      <c r="B52" s="113"/>
      <c r="C52" s="107"/>
      <c r="D52" s="116"/>
      <c r="E52" s="116"/>
      <c r="F52" s="116"/>
      <c r="G52" s="109" t="str">
        <f t="shared" si="1"/>
        <v/>
      </c>
      <c r="H52" s="113"/>
      <c r="I52" s="116" t="s">
        <v>868</v>
      </c>
      <c r="J52" s="116" t="s">
        <v>829</v>
      </c>
      <c r="K52" s="117"/>
      <c r="L52" s="107"/>
      <c r="M52" s="118" t="str">
        <f t="shared" si="0"/>
        <v/>
      </c>
      <c r="N52" s="107"/>
      <c r="O52" s="60"/>
    </row>
    <row r="53" spans="1:15" s="7" customFormat="1" ht="24.75" customHeight="1" x14ac:dyDescent="0.25">
      <c r="A53" s="74">
        <v>20</v>
      </c>
      <c r="B53" s="113"/>
      <c r="C53" s="107"/>
      <c r="D53" s="116"/>
      <c r="E53" s="116"/>
      <c r="F53" s="116"/>
      <c r="G53" s="109" t="str">
        <f t="shared" si="1"/>
        <v/>
      </c>
      <c r="H53" s="113"/>
      <c r="I53" s="116" t="s">
        <v>747</v>
      </c>
      <c r="J53" s="116" t="s">
        <v>708</v>
      </c>
      <c r="K53" s="117"/>
      <c r="L53" s="107"/>
      <c r="M53" s="118" t="str">
        <f t="shared" si="0"/>
        <v/>
      </c>
      <c r="N53" s="107"/>
      <c r="O53" s="60"/>
    </row>
    <row r="54" spans="1:15" s="7" customFormat="1" ht="24.75" customHeight="1" thickBot="1" x14ac:dyDescent="0.3">
      <c r="A54" s="80"/>
      <c r="B54" s="80"/>
      <c r="C54" s="80"/>
      <c r="D54" s="80"/>
      <c r="E54" s="80"/>
      <c r="F54" s="80"/>
      <c r="G54" s="80"/>
      <c r="H54" s="80"/>
      <c r="I54" s="80"/>
      <c r="J54" s="80"/>
      <c r="K54" s="80"/>
      <c r="L54" s="80"/>
      <c r="M54" s="80"/>
      <c r="N54" s="87"/>
      <c r="O54" s="79"/>
    </row>
    <row r="55" spans="1:15" ht="8.25" customHeight="1" thickBot="1" x14ac:dyDescent="0.3"/>
    <row r="56" spans="1:15" s="20" customFormat="1" ht="31.5" customHeight="1" thickBot="1" x14ac:dyDescent="0.3">
      <c r="A56" s="176" t="s">
        <v>2662</v>
      </c>
      <c r="B56" s="177"/>
      <c r="C56" s="177"/>
      <c r="D56" s="177"/>
      <c r="E56" s="177"/>
      <c r="F56" s="177"/>
      <c r="G56" s="177"/>
      <c r="H56" s="177"/>
      <c r="I56" s="177"/>
      <c r="J56" s="177"/>
      <c r="K56" s="177"/>
      <c r="L56" s="177"/>
      <c r="M56" s="177"/>
      <c r="N56" s="177"/>
      <c r="O56" s="178"/>
    </row>
    <row r="57" spans="1:15" ht="15" customHeight="1" x14ac:dyDescent="0.25">
      <c r="A57" s="179" t="s">
        <v>15</v>
      </c>
      <c r="B57" s="180"/>
      <c r="C57" s="180"/>
      <c r="D57" s="180"/>
      <c r="E57" s="180"/>
      <c r="F57" s="180"/>
      <c r="G57" s="180"/>
      <c r="H57" s="180"/>
      <c r="I57" s="180"/>
      <c r="J57" s="180"/>
      <c r="K57" s="180"/>
      <c r="L57" s="180"/>
      <c r="M57" s="180"/>
      <c r="N57" s="180"/>
      <c r="O57" s="181"/>
    </row>
    <row r="58" spans="1:15" x14ac:dyDescent="0.25">
      <c r="A58" s="182"/>
      <c r="B58" s="183"/>
      <c r="C58" s="183"/>
      <c r="D58" s="183"/>
      <c r="E58" s="183"/>
      <c r="F58" s="183"/>
      <c r="G58" s="183"/>
      <c r="H58" s="183"/>
      <c r="I58" s="183"/>
      <c r="J58" s="183"/>
      <c r="K58" s="183"/>
      <c r="L58" s="183"/>
      <c r="M58" s="183"/>
      <c r="N58" s="183"/>
      <c r="O58" s="184"/>
    </row>
    <row r="59" spans="1:15" s="1" customFormat="1" ht="26.25" customHeight="1" x14ac:dyDescent="0.25">
      <c r="I59" s="163" t="s">
        <v>11</v>
      </c>
      <c r="J59" s="164"/>
    </row>
    <row r="60" spans="1:15" s="1" customFormat="1" ht="44.25" customHeight="1" x14ac:dyDescent="0.25">
      <c r="A60" s="91" t="s">
        <v>2632</v>
      </c>
      <c r="B60" s="92" t="s">
        <v>7</v>
      </c>
      <c r="C60" s="92" t="s">
        <v>25</v>
      </c>
      <c r="D60" s="92" t="s">
        <v>26</v>
      </c>
      <c r="E60" s="92" t="s">
        <v>2702</v>
      </c>
      <c r="F60" s="92" t="s">
        <v>2703</v>
      </c>
      <c r="G60" s="92" t="s">
        <v>30</v>
      </c>
      <c r="H60" s="92" t="s">
        <v>9</v>
      </c>
      <c r="I60" s="93" t="s">
        <v>13</v>
      </c>
      <c r="J60" s="93" t="s">
        <v>12</v>
      </c>
      <c r="K60" s="92" t="s">
        <v>8</v>
      </c>
      <c r="L60" s="92" t="s">
        <v>2633</v>
      </c>
      <c r="M60" s="92" t="s">
        <v>2634</v>
      </c>
      <c r="N60" s="92" t="s">
        <v>10</v>
      </c>
      <c r="O60" s="97" t="s">
        <v>1166</v>
      </c>
    </row>
    <row r="61" spans="1:15" s="6" customFormat="1" ht="24.75" customHeight="1" x14ac:dyDescent="0.25">
      <c r="A61" s="73">
        <v>1</v>
      </c>
      <c r="B61" s="106" t="s">
        <v>1170</v>
      </c>
      <c r="C61" s="107" t="s">
        <v>38</v>
      </c>
      <c r="D61" s="101" t="s">
        <v>29</v>
      </c>
      <c r="E61" s="108">
        <v>43172</v>
      </c>
      <c r="F61" s="108">
        <v>43598</v>
      </c>
      <c r="G61" s="109">
        <f>IF(AND(E61&lt;&gt;"",F61&lt;&gt;""),((F61-E61)/30),"")</f>
        <v>14.2</v>
      </c>
      <c r="H61" s="106"/>
      <c r="I61" s="110" t="s">
        <v>465</v>
      </c>
      <c r="J61" s="110" t="s">
        <v>50</v>
      </c>
      <c r="K61" s="119">
        <v>1500000000</v>
      </c>
      <c r="L61" s="120">
        <f t="shared" ref="L61:L80" si="2">+IF(AND(K61&gt;0,O61="Ejecución"),K61/877802,IF(AND(K61&gt;0,O61&lt;&gt;"Ejecución"),"-",""))</f>
        <v>1708.8136048903966</v>
      </c>
      <c r="M61" s="107" t="s">
        <v>1154</v>
      </c>
      <c r="N61" s="118">
        <f t="shared" ref="N61:N80" si="3">+IF(M61="No",1,IF(M61="Si","Ingrese %",""))</f>
        <v>1</v>
      </c>
      <c r="O61" s="121" t="s">
        <v>1156</v>
      </c>
    </row>
    <row r="62" spans="1:15" s="6" customFormat="1" ht="24.75" customHeight="1" x14ac:dyDescent="0.25">
      <c r="A62" s="73">
        <v>2</v>
      </c>
      <c r="B62" s="106" t="s">
        <v>1170</v>
      </c>
      <c r="C62" s="107"/>
      <c r="D62" s="101" t="s">
        <v>29</v>
      </c>
      <c r="E62" s="108">
        <v>43172</v>
      </c>
      <c r="F62" s="108">
        <v>43598</v>
      </c>
      <c r="G62" s="109">
        <f>IF(AND(E62&lt;&gt;"",F62&lt;&gt;""),((F62-E62)/30),"")</f>
        <v>14.2</v>
      </c>
      <c r="H62" s="106"/>
      <c r="I62" s="110" t="s">
        <v>214</v>
      </c>
      <c r="J62" s="110" t="s">
        <v>43</v>
      </c>
      <c r="K62" s="122">
        <v>900324234234</v>
      </c>
      <c r="L62" s="120">
        <f t="shared" si="2"/>
        <v>1025657.5335143916</v>
      </c>
      <c r="M62" s="107" t="s">
        <v>31</v>
      </c>
      <c r="N62" s="118" t="str">
        <f t="shared" si="3"/>
        <v>Ingrese %</v>
      </c>
      <c r="O62" s="121" t="s">
        <v>1156</v>
      </c>
    </row>
    <row r="63" spans="1:15" s="6" customFormat="1" ht="24.75" customHeight="1" x14ac:dyDescent="0.25">
      <c r="A63" s="73">
        <v>3</v>
      </c>
      <c r="B63" s="106" t="s">
        <v>1170</v>
      </c>
      <c r="C63" s="107"/>
      <c r="D63" s="101" t="s">
        <v>29</v>
      </c>
      <c r="E63" s="108">
        <v>43172</v>
      </c>
      <c r="F63" s="108">
        <v>43598</v>
      </c>
      <c r="G63" s="109">
        <f t="shared" ref="G63:G80" si="4">IF(AND(E63&lt;&gt;"",F63&lt;&gt;""),((F63-E63)/30),"")</f>
        <v>14.2</v>
      </c>
      <c r="H63" s="106"/>
      <c r="I63" s="110" t="s">
        <v>41</v>
      </c>
      <c r="J63" s="110" t="s">
        <v>41</v>
      </c>
      <c r="K63" s="122">
        <v>4324324234</v>
      </c>
      <c r="L63" s="120">
        <f t="shared" si="2"/>
        <v>4926.3093886776287</v>
      </c>
      <c r="M63" s="107" t="s">
        <v>1154</v>
      </c>
      <c r="N63" s="118">
        <f t="shared" si="3"/>
        <v>1</v>
      </c>
      <c r="O63" s="121" t="s">
        <v>1156</v>
      </c>
    </row>
    <row r="64" spans="1:15" s="6" customFormat="1" ht="24.75" customHeight="1" x14ac:dyDescent="0.25">
      <c r="A64" s="73">
        <v>4</v>
      </c>
      <c r="B64" s="113"/>
      <c r="C64" s="107"/>
      <c r="D64" s="114"/>
      <c r="E64" s="115"/>
      <c r="F64" s="115"/>
      <c r="G64" s="109" t="str">
        <f t="shared" si="4"/>
        <v/>
      </c>
      <c r="H64" s="113"/>
      <c r="I64" s="114" t="s">
        <v>1140</v>
      </c>
      <c r="J64" s="114" t="s">
        <v>813</v>
      </c>
      <c r="K64" s="122">
        <v>454535</v>
      </c>
      <c r="L64" s="120">
        <f t="shared" si="2"/>
        <v>0.51781039459923761</v>
      </c>
      <c r="M64" s="107"/>
      <c r="N64" s="118" t="str">
        <f t="shared" si="3"/>
        <v/>
      </c>
      <c r="O64" s="121" t="s">
        <v>1156</v>
      </c>
    </row>
    <row r="65" spans="1:15" s="7" customFormat="1" ht="24.75" customHeight="1" x14ac:dyDescent="0.25">
      <c r="A65" s="74">
        <v>5</v>
      </c>
      <c r="B65" s="113"/>
      <c r="C65" s="107"/>
      <c r="D65" s="116"/>
      <c r="E65" s="116"/>
      <c r="F65" s="116"/>
      <c r="G65" s="109" t="str">
        <f t="shared" si="4"/>
        <v/>
      </c>
      <c r="H65" s="113"/>
      <c r="I65" s="114" t="s">
        <v>1148</v>
      </c>
      <c r="J65" s="114" t="s">
        <v>894</v>
      </c>
      <c r="K65" s="122">
        <v>756545435</v>
      </c>
      <c r="L65" s="120">
        <f t="shared" si="2"/>
        <v>861.86342136381552</v>
      </c>
      <c r="M65" s="107"/>
      <c r="N65" s="118" t="str">
        <f t="shared" si="3"/>
        <v/>
      </c>
      <c r="O65" s="121" t="s">
        <v>1156</v>
      </c>
    </row>
    <row r="66" spans="1:15" s="7" customFormat="1" ht="24.75" customHeight="1" x14ac:dyDescent="0.25">
      <c r="A66" s="74">
        <v>6</v>
      </c>
      <c r="B66" s="113"/>
      <c r="C66" s="107"/>
      <c r="D66" s="116"/>
      <c r="E66" s="116"/>
      <c r="F66" s="116"/>
      <c r="G66" s="109" t="str">
        <f t="shared" si="4"/>
        <v/>
      </c>
      <c r="H66" s="113"/>
      <c r="I66" s="114" t="s">
        <v>747</v>
      </c>
      <c r="J66" s="114" t="s">
        <v>752</v>
      </c>
      <c r="K66" s="122">
        <v>233244434</v>
      </c>
      <c r="L66" s="120">
        <f t="shared" si="2"/>
        <v>265.71417472277346</v>
      </c>
      <c r="M66" s="107"/>
      <c r="N66" s="118" t="str">
        <f t="shared" si="3"/>
        <v/>
      </c>
      <c r="O66" s="121" t="s">
        <v>1156</v>
      </c>
    </row>
    <row r="67" spans="1:15" s="7" customFormat="1" ht="24.75" customHeight="1" x14ac:dyDescent="0.25">
      <c r="A67" s="74">
        <v>7</v>
      </c>
      <c r="B67" s="113"/>
      <c r="C67" s="107"/>
      <c r="D67" s="116"/>
      <c r="E67" s="116"/>
      <c r="F67" s="116"/>
      <c r="G67" s="109" t="str">
        <f t="shared" si="4"/>
        <v/>
      </c>
      <c r="H67" s="113"/>
      <c r="I67" s="114" t="s">
        <v>70</v>
      </c>
      <c r="J67" s="114" t="s">
        <v>406</v>
      </c>
      <c r="K67" s="122"/>
      <c r="L67" s="120" t="str">
        <f t="shared" si="2"/>
        <v/>
      </c>
      <c r="M67" s="107"/>
      <c r="N67" s="118" t="str">
        <f t="shared" si="3"/>
        <v/>
      </c>
      <c r="O67" s="121"/>
    </row>
    <row r="68" spans="1:15" s="7" customFormat="1" ht="24.75" customHeight="1" x14ac:dyDescent="0.25">
      <c r="A68" s="74">
        <v>8</v>
      </c>
      <c r="B68" s="113"/>
      <c r="C68" s="107"/>
      <c r="D68" s="116"/>
      <c r="E68" s="116"/>
      <c r="F68" s="116"/>
      <c r="G68" s="109" t="str">
        <f t="shared" si="4"/>
        <v/>
      </c>
      <c r="H68" s="113"/>
      <c r="I68" s="114" t="s">
        <v>41</v>
      </c>
      <c r="J68" s="114" t="s">
        <v>41</v>
      </c>
      <c r="K68" s="122"/>
      <c r="L68" s="120" t="str">
        <f t="shared" si="2"/>
        <v/>
      </c>
      <c r="M68" s="107"/>
      <c r="N68" s="118" t="str">
        <f t="shared" si="3"/>
        <v/>
      </c>
      <c r="O68" s="121"/>
    </row>
    <row r="69" spans="1:15" s="7" customFormat="1" ht="24.75" customHeight="1" x14ac:dyDescent="0.25">
      <c r="A69" s="74">
        <v>9</v>
      </c>
      <c r="B69" s="113"/>
      <c r="C69" s="107"/>
      <c r="D69" s="116"/>
      <c r="E69" s="116"/>
      <c r="F69" s="116"/>
      <c r="G69" s="109" t="str">
        <f t="shared" si="4"/>
        <v/>
      </c>
      <c r="H69" s="113"/>
      <c r="I69" s="114" t="s">
        <v>261</v>
      </c>
      <c r="J69" s="114" t="s">
        <v>262</v>
      </c>
      <c r="K69" s="122"/>
      <c r="L69" s="120" t="str">
        <f t="shared" si="2"/>
        <v/>
      </c>
      <c r="M69" s="107"/>
      <c r="N69" s="118" t="str">
        <f t="shared" si="3"/>
        <v/>
      </c>
      <c r="O69" s="121"/>
    </row>
    <row r="70" spans="1:15" s="7" customFormat="1" ht="24.75" customHeight="1" x14ac:dyDescent="0.25">
      <c r="A70" s="74">
        <v>10</v>
      </c>
      <c r="B70" s="113"/>
      <c r="C70" s="107"/>
      <c r="D70" s="116"/>
      <c r="E70" s="116"/>
      <c r="F70" s="116"/>
      <c r="G70" s="109" t="str">
        <f t="shared" si="4"/>
        <v/>
      </c>
      <c r="H70" s="113"/>
      <c r="I70" s="116" t="s">
        <v>459</v>
      </c>
      <c r="J70" s="116" t="s">
        <v>968</v>
      </c>
      <c r="K70" s="122"/>
      <c r="L70" s="120" t="str">
        <f t="shared" si="2"/>
        <v/>
      </c>
      <c r="M70" s="107"/>
      <c r="N70" s="118" t="str">
        <f t="shared" si="3"/>
        <v/>
      </c>
      <c r="O70" s="121"/>
    </row>
    <row r="71" spans="1:15" s="7" customFormat="1" ht="24.75" customHeight="1" x14ac:dyDescent="0.25">
      <c r="A71" s="74">
        <v>11</v>
      </c>
      <c r="B71" s="113"/>
      <c r="C71" s="107"/>
      <c r="D71" s="116"/>
      <c r="E71" s="116"/>
      <c r="F71" s="116"/>
      <c r="G71" s="109" t="str">
        <f t="shared" si="4"/>
        <v/>
      </c>
      <c r="H71" s="113"/>
      <c r="I71" s="116" t="s">
        <v>1076</v>
      </c>
      <c r="J71" s="116" t="s">
        <v>1077</v>
      </c>
      <c r="K71" s="122"/>
      <c r="L71" s="120" t="str">
        <f t="shared" si="2"/>
        <v/>
      </c>
      <c r="M71" s="107"/>
      <c r="N71" s="118" t="str">
        <f t="shared" si="3"/>
        <v/>
      </c>
      <c r="O71" s="121"/>
    </row>
    <row r="72" spans="1:15" s="7" customFormat="1" ht="24.75" customHeight="1" x14ac:dyDescent="0.25">
      <c r="A72" s="74">
        <v>12</v>
      </c>
      <c r="B72" s="113"/>
      <c r="C72" s="107"/>
      <c r="D72" s="116"/>
      <c r="E72" s="116"/>
      <c r="F72" s="116"/>
      <c r="G72" s="109" t="str">
        <f t="shared" si="4"/>
        <v/>
      </c>
      <c r="H72" s="113"/>
      <c r="I72" s="116" t="s">
        <v>70</v>
      </c>
      <c r="J72" s="116" t="s">
        <v>172</v>
      </c>
      <c r="K72" s="122"/>
      <c r="L72" s="120" t="str">
        <f t="shared" si="2"/>
        <v/>
      </c>
      <c r="M72" s="107"/>
      <c r="N72" s="118" t="str">
        <f t="shared" si="3"/>
        <v/>
      </c>
      <c r="O72" s="121"/>
    </row>
    <row r="73" spans="1:15" s="7" customFormat="1" ht="24.75" customHeight="1" x14ac:dyDescent="0.25">
      <c r="A73" s="74">
        <v>13</v>
      </c>
      <c r="B73" s="113"/>
      <c r="C73" s="107"/>
      <c r="D73" s="116"/>
      <c r="E73" s="116"/>
      <c r="F73" s="116"/>
      <c r="G73" s="109" t="str">
        <f t="shared" si="4"/>
        <v/>
      </c>
      <c r="H73" s="113"/>
      <c r="I73" s="116" t="s">
        <v>1162</v>
      </c>
      <c r="J73" s="116" t="s">
        <v>1159</v>
      </c>
      <c r="K73" s="122"/>
      <c r="L73" s="120" t="str">
        <f t="shared" si="2"/>
        <v/>
      </c>
      <c r="M73" s="107"/>
      <c r="N73" s="118" t="str">
        <f t="shared" si="3"/>
        <v/>
      </c>
      <c r="O73" s="121"/>
    </row>
    <row r="74" spans="1:15" s="7" customFormat="1" ht="24.75" customHeight="1" x14ac:dyDescent="0.25">
      <c r="A74" s="74">
        <v>14</v>
      </c>
      <c r="B74" s="113"/>
      <c r="C74" s="107"/>
      <c r="D74" s="116"/>
      <c r="E74" s="116"/>
      <c r="F74" s="116"/>
      <c r="G74" s="109" t="str">
        <f t="shared" si="4"/>
        <v/>
      </c>
      <c r="H74" s="113"/>
      <c r="I74" s="116" t="s">
        <v>214</v>
      </c>
      <c r="J74" s="116" t="s">
        <v>217</v>
      </c>
      <c r="K74" s="122"/>
      <c r="L74" s="120" t="str">
        <f t="shared" si="2"/>
        <v/>
      </c>
      <c r="M74" s="107"/>
      <c r="N74" s="118" t="str">
        <f t="shared" si="3"/>
        <v/>
      </c>
      <c r="O74" s="121"/>
    </row>
    <row r="75" spans="1:15" s="7" customFormat="1" ht="24.75" customHeight="1" x14ac:dyDescent="0.25">
      <c r="A75" s="74">
        <v>15</v>
      </c>
      <c r="B75" s="113"/>
      <c r="C75" s="107"/>
      <c r="D75" s="116"/>
      <c r="E75" s="116"/>
      <c r="F75" s="116"/>
      <c r="G75" s="109" t="str">
        <f t="shared" si="4"/>
        <v/>
      </c>
      <c r="H75" s="113"/>
      <c r="I75" s="116" t="s">
        <v>261</v>
      </c>
      <c r="J75" s="116" t="s">
        <v>262</v>
      </c>
      <c r="K75" s="122"/>
      <c r="L75" s="120" t="str">
        <f t="shared" si="2"/>
        <v/>
      </c>
      <c r="M75" s="107"/>
      <c r="N75" s="118" t="str">
        <f t="shared" si="3"/>
        <v/>
      </c>
      <c r="O75" s="121"/>
    </row>
    <row r="76" spans="1:15" s="7" customFormat="1" ht="24.75" customHeight="1" x14ac:dyDescent="0.25">
      <c r="A76" s="74">
        <v>16</v>
      </c>
      <c r="B76" s="113"/>
      <c r="C76" s="107"/>
      <c r="D76" s="116"/>
      <c r="E76" s="116"/>
      <c r="F76" s="116"/>
      <c r="G76" s="109" t="str">
        <f t="shared" si="4"/>
        <v/>
      </c>
      <c r="H76" s="113"/>
      <c r="I76" s="116" t="s">
        <v>1084</v>
      </c>
      <c r="J76" s="116" t="s">
        <v>1087</v>
      </c>
      <c r="K76" s="122"/>
      <c r="L76" s="120" t="str">
        <f t="shared" si="2"/>
        <v/>
      </c>
      <c r="M76" s="107"/>
      <c r="N76" s="118" t="str">
        <f t="shared" si="3"/>
        <v/>
      </c>
      <c r="O76" s="121"/>
    </row>
    <row r="77" spans="1:15" s="7" customFormat="1" ht="24.75" customHeight="1" x14ac:dyDescent="0.25">
      <c r="A77" s="74">
        <v>17</v>
      </c>
      <c r="B77" s="113"/>
      <c r="C77" s="107"/>
      <c r="D77" s="116"/>
      <c r="E77" s="116"/>
      <c r="F77" s="116"/>
      <c r="G77" s="109" t="str">
        <f t="shared" si="4"/>
        <v/>
      </c>
      <c r="H77" s="113"/>
      <c r="I77" s="116" t="s">
        <v>41</v>
      </c>
      <c r="J77" s="116" t="s">
        <v>41</v>
      </c>
      <c r="K77" s="122"/>
      <c r="L77" s="120" t="str">
        <f t="shared" si="2"/>
        <v/>
      </c>
      <c r="M77" s="107"/>
      <c r="N77" s="118" t="str">
        <f t="shared" si="3"/>
        <v/>
      </c>
      <c r="O77" s="121"/>
    </row>
    <row r="78" spans="1:15" s="7" customFormat="1" ht="24.75" customHeight="1" x14ac:dyDescent="0.25">
      <c r="A78" s="74">
        <v>18</v>
      </c>
      <c r="B78" s="113"/>
      <c r="C78" s="107"/>
      <c r="D78" s="116"/>
      <c r="E78" s="116"/>
      <c r="F78" s="116"/>
      <c r="G78" s="109" t="str">
        <f t="shared" si="4"/>
        <v/>
      </c>
      <c r="H78" s="113"/>
      <c r="I78" s="116" t="s">
        <v>1161</v>
      </c>
      <c r="J78" s="116" t="s">
        <v>1044</v>
      </c>
      <c r="K78" s="122"/>
      <c r="L78" s="120" t="str">
        <f t="shared" si="2"/>
        <v/>
      </c>
      <c r="M78" s="107"/>
      <c r="N78" s="118" t="str">
        <f t="shared" si="3"/>
        <v/>
      </c>
      <c r="O78" s="121"/>
    </row>
    <row r="79" spans="1:15" s="7" customFormat="1" ht="24.75" customHeight="1" x14ac:dyDescent="0.25">
      <c r="A79" s="74">
        <v>19</v>
      </c>
      <c r="B79" s="113"/>
      <c r="C79" s="107"/>
      <c r="D79" s="116"/>
      <c r="E79" s="116"/>
      <c r="F79" s="116"/>
      <c r="G79" s="109" t="str">
        <f t="shared" si="4"/>
        <v/>
      </c>
      <c r="H79" s="113"/>
      <c r="I79" s="116" t="s">
        <v>1163</v>
      </c>
      <c r="J79" s="116" t="s">
        <v>829</v>
      </c>
      <c r="K79" s="122"/>
      <c r="L79" s="120" t="str">
        <f t="shared" si="2"/>
        <v/>
      </c>
      <c r="M79" s="107"/>
      <c r="N79" s="118" t="str">
        <f t="shared" si="3"/>
        <v/>
      </c>
      <c r="O79" s="121"/>
    </row>
    <row r="80" spans="1:15" s="7" customFormat="1" ht="24.75" customHeight="1" x14ac:dyDescent="0.25">
      <c r="A80" s="74">
        <v>20</v>
      </c>
      <c r="B80" s="113"/>
      <c r="C80" s="107"/>
      <c r="D80" s="116"/>
      <c r="E80" s="116"/>
      <c r="F80" s="116"/>
      <c r="G80" s="109" t="str">
        <f t="shared" si="4"/>
        <v/>
      </c>
      <c r="H80" s="113"/>
      <c r="I80" s="116" t="s">
        <v>1160</v>
      </c>
      <c r="J80" s="116" t="s">
        <v>708</v>
      </c>
      <c r="K80" s="122"/>
      <c r="L80" s="120" t="str">
        <f t="shared" si="2"/>
        <v/>
      </c>
      <c r="M80" s="107"/>
      <c r="N80" s="118" t="str">
        <f t="shared" si="3"/>
        <v/>
      </c>
      <c r="O80" s="121"/>
    </row>
    <row r="81" spans="1:21" s="7" customFormat="1" ht="24.75" customHeight="1" x14ac:dyDescent="0.25">
      <c r="A81" s="80"/>
      <c r="B81" s="80"/>
      <c r="C81" s="80"/>
      <c r="D81" s="80"/>
      <c r="E81" s="80"/>
      <c r="F81" s="80"/>
      <c r="G81" s="80"/>
      <c r="H81" s="80"/>
      <c r="I81" s="80"/>
      <c r="J81" s="80"/>
      <c r="K81" s="80"/>
      <c r="L81" s="80"/>
      <c r="M81" s="80"/>
      <c r="N81" s="80"/>
      <c r="O81" s="80"/>
    </row>
    <row r="82" spans="1:21" ht="8.25" customHeight="1" thickBot="1" x14ac:dyDescent="0.3"/>
    <row r="83" spans="1:21" s="20" customFormat="1" ht="31.5" customHeight="1" thickBot="1" x14ac:dyDescent="0.3">
      <c r="A83" s="149" t="s">
        <v>16</v>
      </c>
      <c r="B83" s="150"/>
      <c r="C83" s="150"/>
      <c r="D83" s="150"/>
      <c r="E83" s="151"/>
      <c r="F83" s="150" t="s">
        <v>18</v>
      </c>
      <c r="G83" s="150"/>
      <c r="H83" s="150"/>
      <c r="I83" s="149" t="s">
        <v>19</v>
      </c>
      <c r="J83" s="150"/>
      <c r="K83" s="150"/>
      <c r="L83" s="150"/>
      <c r="M83" s="150"/>
      <c r="N83" s="150"/>
      <c r="O83" s="151"/>
    </row>
    <row r="84" spans="1:21" ht="51.75" customHeight="1" x14ac:dyDescent="0.25">
      <c r="A84" s="165" t="s">
        <v>2653</v>
      </c>
      <c r="B84" s="166"/>
      <c r="C84" s="166"/>
      <c r="D84" s="166"/>
      <c r="E84" s="167"/>
      <c r="F84" s="168" t="s">
        <v>1174</v>
      </c>
      <c r="G84" s="168"/>
      <c r="H84" s="168"/>
      <c r="I84" s="165" t="s">
        <v>2656</v>
      </c>
      <c r="J84" s="166"/>
      <c r="K84" s="166"/>
      <c r="L84" s="166"/>
      <c r="M84" s="166"/>
      <c r="N84" s="166"/>
      <c r="O84" s="167"/>
    </row>
    <row r="85" spans="1:21" ht="9" customHeight="1" x14ac:dyDescent="0.25">
      <c r="A85" s="69"/>
      <c r="B85" s="70"/>
      <c r="C85" s="70"/>
      <c r="E85" s="9"/>
      <c r="F85" s="70"/>
      <c r="G85" s="70"/>
      <c r="H85" s="70"/>
      <c r="I85" s="69"/>
      <c r="J85" s="70"/>
      <c r="K85" s="5"/>
      <c r="L85" s="5"/>
      <c r="M85" s="5"/>
      <c r="N85" s="5"/>
      <c r="O85" s="9"/>
      <c r="Q85" s="4" t="s">
        <v>2700</v>
      </c>
      <c r="R85" s="4" t="s">
        <v>2701</v>
      </c>
      <c r="S85" s="4" t="s">
        <v>2681</v>
      </c>
    </row>
    <row r="86" spans="1:21" x14ac:dyDescent="0.25">
      <c r="A86" s="10"/>
      <c r="B86" s="169" t="s">
        <v>2635</v>
      </c>
      <c r="C86" s="169"/>
      <c r="D86" s="169"/>
      <c r="E86" s="9"/>
      <c r="F86" s="5"/>
      <c r="G86" s="170" t="s">
        <v>2635</v>
      </c>
      <c r="H86" s="170"/>
      <c r="I86" s="171" t="s">
        <v>1175</v>
      </c>
      <c r="J86" s="172"/>
      <c r="K86" s="172"/>
      <c r="L86" s="172"/>
      <c r="M86" s="172"/>
      <c r="N86" s="123" t="s">
        <v>31</v>
      </c>
      <c r="O86" s="9"/>
      <c r="S86" s="72" t="str">
        <f>N86</f>
        <v>Si</v>
      </c>
    </row>
    <row r="87" spans="1:21" x14ac:dyDescent="0.25">
      <c r="A87" s="10"/>
      <c r="B87" s="5"/>
      <c r="C87" s="5"/>
      <c r="D87" s="68" t="s">
        <v>17</v>
      </c>
      <c r="E87" s="9"/>
      <c r="F87" s="5"/>
      <c r="G87" s="68" t="s">
        <v>17</v>
      </c>
      <c r="I87" s="10"/>
      <c r="J87" s="5"/>
      <c r="K87" s="5"/>
      <c r="L87" s="5"/>
      <c r="M87" s="5"/>
      <c r="N87" s="5"/>
      <c r="O87" s="9"/>
      <c r="U87" s="4" t="s">
        <v>2680</v>
      </c>
    </row>
    <row r="88" spans="1:21" x14ac:dyDescent="0.25">
      <c r="A88" s="10"/>
      <c r="D88" s="123" t="s">
        <v>31</v>
      </c>
      <c r="E88" s="9"/>
      <c r="F88" s="5"/>
      <c r="G88" s="123" t="s">
        <v>31</v>
      </c>
      <c r="I88" s="173" t="s">
        <v>2673</v>
      </c>
      <c r="J88" s="174"/>
      <c r="K88" s="174"/>
      <c r="L88" s="174"/>
      <c r="M88" s="174"/>
      <c r="N88" s="174"/>
      <c r="O88" s="175"/>
      <c r="Q88" s="4" t="s">
        <v>18</v>
      </c>
      <c r="U88" s="72" t="str">
        <f>D88</f>
        <v>Si</v>
      </c>
    </row>
    <row r="89" spans="1:21" x14ac:dyDescent="0.25">
      <c r="A89" s="10"/>
      <c r="B89" s="8" t="s">
        <v>1172</v>
      </c>
      <c r="C89" s="5"/>
      <c r="D89" s="5"/>
      <c r="E89" s="9"/>
      <c r="F89" s="5"/>
      <c r="H89" s="45" t="s">
        <v>1173</v>
      </c>
      <c r="I89" s="173"/>
      <c r="J89" s="174"/>
      <c r="K89" s="174"/>
      <c r="L89" s="174"/>
      <c r="M89" s="174"/>
      <c r="N89" s="174"/>
      <c r="O89" s="175"/>
      <c r="Q89" s="72" t="str">
        <f>G88</f>
        <v>Si</v>
      </c>
    </row>
    <row r="90" spans="1:21" x14ac:dyDescent="0.25">
      <c r="A90" s="10"/>
      <c r="B90" s="8"/>
      <c r="C90" s="5"/>
      <c r="D90" s="5"/>
      <c r="E90" s="9"/>
      <c r="F90" s="5"/>
      <c r="H90" s="45"/>
      <c r="I90" s="39"/>
      <c r="J90" s="40"/>
      <c r="K90" s="40"/>
      <c r="L90" s="40"/>
      <c r="M90" s="40"/>
      <c r="N90" s="40"/>
      <c r="O90" s="63"/>
    </row>
    <row r="91" spans="1:21" ht="9" customHeight="1" thickBot="1" x14ac:dyDescent="0.3">
      <c r="A91" s="11"/>
      <c r="B91" s="12"/>
      <c r="C91" s="12"/>
      <c r="D91" s="12"/>
      <c r="E91" s="13"/>
      <c r="F91" s="12"/>
      <c r="G91" s="12"/>
      <c r="H91" s="12"/>
      <c r="I91" s="11"/>
      <c r="J91" s="12"/>
      <c r="K91" s="12"/>
      <c r="L91" s="12"/>
      <c r="M91" s="12"/>
      <c r="N91" s="12"/>
      <c r="O91" s="13"/>
    </row>
    <row r="92" spans="1:21" ht="8.25" customHeight="1" thickBot="1" x14ac:dyDescent="0.3"/>
    <row r="93" spans="1:21" s="20" customFormat="1" ht="31.5" customHeight="1" thickBot="1" x14ac:dyDescent="0.3">
      <c r="A93" s="149" t="s">
        <v>27</v>
      </c>
      <c r="B93" s="150"/>
      <c r="C93" s="150"/>
      <c r="D93" s="150"/>
      <c r="E93" s="150"/>
      <c r="F93" s="150"/>
      <c r="G93" s="150"/>
      <c r="H93" s="150"/>
      <c r="I93" s="150"/>
      <c r="J93" s="150"/>
      <c r="K93" s="150"/>
      <c r="L93" s="150"/>
      <c r="M93" s="150"/>
      <c r="N93" s="150"/>
      <c r="O93" s="151"/>
    </row>
    <row r="94" spans="1:21" ht="15" customHeight="1" x14ac:dyDescent="0.25">
      <c r="A94" s="153" t="s">
        <v>1177</v>
      </c>
      <c r="B94" s="154"/>
      <c r="C94" s="154"/>
      <c r="D94" s="154"/>
      <c r="E94" s="154"/>
      <c r="F94" s="154"/>
      <c r="G94" s="154"/>
      <c r="H94" s="154"/>
      <c r="I94" s="154"/>
      <c r="J94" s="154"/>
      <c r="K94" s="154"/>
      <c r="L94" s="154"/>
      <c r="M94" s="154"/>
      <c r="N94" s="154"/>
      <c r="O94" s="155"/>
    </row>
    <row r="95" spans="1:21" ht="15.75" thickBot="1" x14ac:dyDescent="0.3">
      <c r="A95" s="156"/>
      <c r="B95" s="157"/>
      <c r="C95" s="157"/>
      <c r="D95" s="157"/>
      <c r="E95" s="157"/>
      <c r="F95" s="157"/>
      <c r="G95" s="157"/>
      <c r="H95" s="157"/>
      <c r="I95" s="157"/>
      <c r="J95" s="157"/>
      <c r="K95" s="157"/>
      <c r="L95" s="157"/>
      <c r="M95" s="157"/>
      <c r="N95" s="157"/>
      <c r="O95" s="158"/>
    </row>
    <row r="96" spans="1:21" ht="7.5" customHeight="1" x14ac:dyDescent="0.25">
      <c r="A96" s="10"/>
      <c r="B96" s="22"/>
      <c r="C96" s="22"/>
      <c r="D96" s="22"/>
      <c r="E96" s="22"/>
      <c r="F96" s="22"/>
      <c r="G96" s="22"/>
      <c r="H96" s="22"/>
      <c r="I96" s="22"/>
      <c r="J96" s="22"/>
      <c r="K96" s="22"/>
      <c r="L96" s="22"/>
      <c r="M96" s="22"/>
      <c r="N96" s="22"/>
      <c r="O96" s="9"/>
    </row>
    <row r="97" spans="1:23" ht="19.5" customHeight="1" x14ac:dyDescent="0.25">
      <c r="A97" s="10"/>
      <c r="B97" s="147" t="s">
        <v>1176</v>
      </c>
      <c r="C97" s="147"/>
      <c r="D97" s="147"/>
      <c r="E97" s="147"/>
      <c r="F97" s="147"/>
      <c r="G97" s="147"/>
      <c r="H97" s="22"/>
      <c r="I97" s="134" t="s">
        <v>1188</v>
      </c>
      <c r="J97" s="135"/>
      <c r="K97" s="135"/>
      <c r="L97" s="135"/>
      <c r="M97" s="135"/>
      <c r="N97" s="136"/>
      <c r="O97" s="9"/>
      <c r="Q97" s="4" t="s">
        <v>2682</v>
      </c>
      <c r="R97" s="4" t="s">
        <v>2680</v>
      </c>
      <c r="S97" s="4" t="s">
        <v>2683</v>
      </c>
      <c r="T97" s="4" t="s">
        <v>2684</v>
      </c>
      <c r="U97" s="4" t="s">
        <v>2685</v>
      </c>
      <c r="V97" s="4" t="s">
        <v>2686</v>
      </c>
    </row>
    <row r="98" spans="1:23" x14ac:dyDescent="0.25">
      <c r="A98" s="10"/>
      <c r="B98" s="137" t="s">
        <v>20</v>
      </c>
      <c r="C98" s="138"/>
      <c r="D98" s="139"/>
      <c r="E98" s="134" t="s">
        <v>2637</v>
      </c>
      <c r="F98" s="135"/>
      <c r="G98" s="136"/>
      <c r="H98" s="5"/>
      <c r="I98" s="137" t="s">
        <v>20</v>
      </c>
      <c r="J98" s="138"/>
      <c r="K98" s="139"/>
      <c r="L98" s="67" t="s">
        <v>2636</v>
      </c>
      <c r="M98" s="67"/>
      <c r="N98" s="67"/>
      <c r="O98" s="9"/>
      <c r="Q98" s="86">
        <f>G100</f>
        <v>0.03</v>
      </c>
      <c r="R98" s="86" t="str">
        <f>G101</f>
        <v/>
      </c>
      <c r="S98" s="86" t="str">
        <f>G102</f>
        <v/>
      </c>
      <c r="T98" s="86">
        <f>G103</f>
        <v>0.06</v>
      </c>
      <c r="U98" s="86">
        <f>C106</f>
        <v>0.09</v>
      </c>
      <c r="V98" s="88">
        <f>E106</f>
        <v>10411020</v>
      </c>
    </row>
    <row r="99" spans="1:23" x14ac:dyDescent="0.25">
      <c r="A99" s="10"/>
      <c r="B99" s="140"/>
      <c r="C99" s="141"/>
      <c r="D99" s="142"/>
      <c r="E99" s="67" t="s">
        <v>2638</v>
      </c>
      <c r="F99" s="67" t="s">
        <v>2639</v>
      </c>
      <c r="G99" s="67" t="s">
        <v>2640</v>
      </c>
      <c r="H99" s="5"/>
      <c r="I99" s="140"/>
      <c r="J99" s="141"/>
      <c r="K99" s="142"/>
      <c r="L99" s="67" t="s">
        <v>2638</v>
      </c>
      <c r="M99" s="67" t="s">
        <v>2639</v>
      </c>
      <c r="N99" s="67" t="s">
        <v>2640</v>
      </c>
      <c r="O99" s="9"/>
    </row>
    <row r="100" spans="1:23" x14ac:dyDescent="0.25">
      <c r="A100" s="10"/>
      <c r="B100" s="146" t="s">
        <v>1178</v>
      </c>
      <c r="C100" s="146"/>
      <c r="D100" s="146"/>
      <c r="E100" s="27">
        <v>0.02</v>
      </c>
      <c r="F100" s="126">
        <v>0.01</v>
      </c>
      <c r="G100" s="28">
        <f>IF(F100&gt;0,SUM(E100+F100),"")</f>
        <v>0.03</v>
      </c>
      <c r="H100" s="5"/>
      <c r="I100" s="143" t="s">
        <v>1183</v>
      </c>
      <c r="J100" s="144"/>
      <c r="K100" s="145"/>
      <c r="L100" s="27">
        <v>0.02</v>
      </c>
      <c r="M100" s="126">
        <v>0.03</v>
      </c>
      <c r="N100" s="28">
        <f>IF(M100&gt;0,SUM(L100+M100),"")</f>
        <v>0.05</v>
      </c>
      <c r="O100" s="9"/>
      <c r="Q100" s="4" t="s">
        <v>2691</v>
      </c>
      <c r="R100" s="4" t="s">
        <v>2690</v>
      </c>
      <c r="S100" s="4" t="s">
        <v>2689</v>
      </c>
      <c r="T100" s="4" t="s">
        <v>2688</v>
      </c>
      <c r="U100" s="4" t="s">
        <v>2687</v>
      </c>
      <c r="V100" s="4" t="s">
        <v>2685</v>
      </c>
      <c r="W100" s="4" t="s">
        <v>2686</v>
      </c>
    </row>
    <row r="101" spans="1:23" x14ac:dyDescent="0.25">
      <c r="A101" s="10"/>
      <c r="B101" s="146" t="s">
        <v>1179</v>
      </c>
      <c r="C101" s="146"/>
      <c r="D101" s="146"/>
      <c r="E101" s="27">
        <v>0.02</v>
      </c>
      <c r="F101" s="126"/>
      <c r="G101" s="28" t="str">
        <f t="shared" ref="G101:G103" si="5">IF(F101&gt;0,SUM(E101+F101),"")</f>
        <v/>
      </c>
      <c r="H101" s="5"/>
      <c r="I101" s="143" t="s">
        <v>1184</v>
      </c>
      <c r="J101" s="144"/>
      <c r="K101" s="145"/>
      <c r="L101" s="27">
        <v>0.02</v>
      </c>
      <c r="M101" s="126"/>
      <c r="N101" s="28" t="str">
        <f t="shared" ref="N101:N104" si="6">IF(M101&gt;0,SUM(L101+M101),"")</f>
        <v/>
      </c>
      <c r="O101" s="9"/>
      <c r="Q101" s="86">
        <f>N100</f>
        <v>0.05</v>
      </c>
      <c r="R101" s="86" t="str">
        <f>N101</f>
        <v/>
      </c>
      <c r="S101" s="86">
        <f>N102</f>
        <v>7.0000000000000007E-2</v>
      </c>
      <c r="T101" s="86" t="str">
        <f>N103</f>
        <v/>
      </c>
      <c r="U101" s="86" t="str">
        <f>N104</f>
        <v/>
      </c>
      <c r="V101" s="86">
        <f>J106</f>
        <v>0.12000000000000001</v>
      </c>
      <c r="W101" s="88">
        <f>M106</f>
        <v>13881360.000000002</v>
      </c>
    </row>
    <row r="102" spans="1:23" x14ac:dyDescent="0.25">
      <c r="A102" s="10"/>
      <c r="B102" s="146" t="s">
        <v>1180</v>
      </c>
      <c r="C102" s="146"/>
      <c r="D102" s="146"/>
      <c r="E102" s="27">
        <v>0.02</v>
      </c>
      <c r="F102" s="126"/>
      <c r="G102" s="28" t="str">
        <f t="shared" si="5"/>
        <v/>
      </c>
      <c r="H102" s="5"/>
      <c r="I102" s="143" t="s">
        <v>1185</v>
      </c>
      <c r="J102" s="144"/>
      <c r="K102" s="145"/>
      <c r="L102" s="27">
        <v>0.02</v>
      </c>
      <c r="M102" s="126">
        <v>0.05</v>
      </c>
      <c r="N102" s="28">
        <f t="shared" si="6"/>
        <v>7.0000000000000007E-2</v>
      </c>
      <c r="O102" s="9"/>
    </row>
    <row r="103" spans="1:23" x14ac:dyDescent="0.25">
      <c r="A103" s="10"/>
      <c r="B103" s="146" t="s">
        <v>1181</v>
      </c>
      <c r="C103" s="146"/>
      <c r="D103" s="146"/>
      <c r="E103" s="27">
        <v>0.03</v>
      </c>
      <c r="F103" s="126">
        <v>0.03</v>
      </c>
      <c r="G103" s="28">
        <f t="shared" si="5"/>
        <v>0.06</v>
      </c>
      <c r="H103" s="5"/>
      <c r="I103" s="143" t="s">
        <v>1186</v>
      </c>
      <c r="J103" s="144"/>
      <c r="K103" s="145"/>
      <c r="L103" s="27">
        <v>0.02</v>
      </c>
      <c r="M103" s="126"/>
      <c r="N103" s="28" t="str">
        <f t="shared" si="6"/>
        <v/>
      </c>
      <c r="O103" s="9"/>
    </row>
    <row r="104" spans="1:23" x14ac:dyDescent="0.25">
      <c r="A104" s="10"/>
      <c r="B104" s="5"/>
      <c r="C104" s="5"/>
      <c r="D104" s="5"/>
      <c r="E104" s="5"/>
      <c r="F104" s="5"/>
      <c r="G104" s="5"/>
      <c r="H104" s="5"/>
      <c r="I104" s="143" t="s">
        <v>1187</v>
      </c>
      <c r="J104" s="144"/>
      <c r="K104" s="145"/>
      <c r="L104" s="27">
        <v>0.02</v>
      </c>
      <c r="M104" s="126"/>
      <c r="N104" s="28" t="str">
        <f t="shared" si="6"/>
        <v/>
      </c>
      <c r="O104" s="9"/>
    </row>
    <row r="105" spans="1:23" x14ac:dyDescent="0.25">
      <c r="A105" s="10"/>
      <c r="B105" s="5"/>
      <c r="C105" s="5"/>
      <c r="D105" s="5"/>
      <c r="E105" s="5"/>
      <c r="F105" s="5"/>
      <c r="G105" s="5"/>
      <c r="H105" s="5"/>
      <c r="I105" s="5"/>
      <c r="J105" s="5"/>
      <c r="K105" s="5"/>
      <c r="L105" s="5"/>
      <c r="M105" s="5"/>
      <c r="N105" s="23"/>
      <c r="O105" s="9"/>
    </row>
    <row r="106" spans="1:23" x14ac:dyDescent="0.25">
      <c r="A106" s="10"/>
      <c r="B106" s="31" t="s">
        <v>2652</v>
      </c>
      <c r="C106" s="124">
        <f>+SUM(G100:G103)</f>
        <v>0.09</v>
      </c>
      <c r="D106" s="66" t="s">
        <v>2654</v>
      </c>
      <c r="E106" s="125">
        <f>+(C106*K20)</f>
        <v>10411020</v>
      </c>
      <c r="F106" s="43"/>
      <c r="H106" s="23"/>
      <c r="I106" s="31" t="s">
        <v>2652</v>
      </c>
      <c r="J106" s="124">
        <f>+SUM(N100:N104)</f>
        <v>0.12000000000000001</v>
      </c>
      <c r="K106" s="148" t="s">
        <v>2654</v>
      </c>
      <c r="L106" s="148"/>
      <c r="M106" s="127">
        <f>+J106*K20</f>
        <v>13881360.000000002</v>
      </c>
      <c r="N106" s="44"/>
      <c r="O106" s="63"/>
    </row>
    <row r="107" spans="1:23" ht="15.75" thickBot="1" x14ac:dyDescent="0.3">
      <c r="A107" s="11"/>
      <c r="B107" s="12"/>
      <c r="C107" s="12"/>
      <c r="D107" s="12"/>
      <c r="E107" s="12"/>
      <c r="F107" s="12"/>
      <c r="G107" s="12"/>
      <c r="H107" s="12"/>
      <c r="I107" s="12"/>
      <c r="J107" s="12"/>
      <c r="K107" s="12"/>
      <c r="L107" s="12"/>
      <c r="M107" s="12"/>
      <c r="N107" s="24"/>
      <c r="O107" s="13"/>
    </row>
    <row r="108" spans="1:23" ht="8.25" customHeight="1" thickBot="1" x14ac:dyDescent="0.3"/>
    <row r="109" spans="1:23" s="20" customFormat="1" ht="31.5" customHeight="1" thickBot="1" x14ac:dyDescent="0.3">
      <c r="A109" s="149" t="s">
        <v>21</v>
      </c>
      <c r="B109" s="150"/>
      <c r="C109" s="150"/>
      <c r="D109" s="150"/>
      <c r="E109" s="150"/>
      <c r="F109" s="150"/>
      <c r="G109" s="150"/>
      <c r="H109" s="150"/>
      <c r="I109" s="150"/>
      <c r="J109" s="150"/>
      <c r="K109" s="150"/>
      <c r="L109" s="150"/>
      <c r="M109" s="150"/>
      <c r="N109" s="150"/>
      <c r="O109" s="151"/>
    </row>
    <row r="110" spans="1:23" ht="15" customHeight="1" x14ac:dyDescent="0.25">
      <c r="A110" s="153" t="s">
        <v>22</v>
      </c>
      <c r="B110" s="154"/>
      <c r="C110" s="154"/>
      <c r="D110" s="154"/>
      <c r="E110" s="154"/>
      <c r="F110" s="154"/>
      <c r="G110" s="154"/>
      <c r="H110" s="154"/>
      <c r="I110" s="154"/>
      <c r="J110" s="154"/>
      <c r="K110" s="154"/>
      <c r="L110" s="154"/>
      <c r="M110" s="154"/>
      <c r="N110" s="154"/>
      <c r="O110" s="155"/>
    </row>
    <row r="111" spans="1:23" ht="15.75" thickBot="1" x14ac:dyDescent="0.3">
      <c r="A111" s="156"/>
      <c r="B111" s="157"/>
      <c r="C111" s="157"/>
      <c r="D111" s="157"/>
      <c r="E111" s="157"/>
      <c r="F111" s="157"/>
      <c r="G111" s="157"/>
      <c r="H111" s="157"/>
      <c r="I111" s="157"/>
      <c r="J111" s="157"/>
      <c r="K111" s="157"/>
      <c r="L111" s="157"/>
      <c r="M111" s="157"/>
      <c r="N111" s="157"/>
      <c r="O111" s="158"/>
    </row>
    <row r="112" spans="1:23" x14ac:dyDescent="0.25">
      <c r="A112" s="10"/>
      <c r="B112" s="5"/>
      <c r="C112" s="5"/>
      <c r="D112" s="5"/>
      <c r="E112" s="5"/>
      <c r="F112" s="5"/>
      <c r="G112" s="5"/>
      <c r="H112" s="5"/>
      <c r="I112" s="5"/>
      <c r="J112" s="5"/>
      <c r="K112" s="5"/>
      <c r="L112" s="5"/>
      <c r="M112" s="5"/>
      <c r="N112" s="5"/>
      <c r="O112" s="9"/>
      <c r="Q112" s="4" t="s">
        <v>2692</v>
      </c>
      <c r="R112" s="4" t="s">
        <v>2693</v>
      </c>
      <c r="S112" s="4" t="s">
        <v>2694</v>
      </c>
      <c r="T112" s="4" t="s">
        <v>2695</v>
      </c>
    </row>
    <row r="113" spans="1:20" x14ac:dyDescent="0.25">
      <c r="A113" s="10"/>
      <c r="B113" s="160" t="s">
        <v>2666</v>
      </c>
      <c r="C113" s="160"/>
      <c r="E113" s="5" t="s">
        <v>23</v>
      </c>
      <c r="H113" s="68" t="s">
        <v>28</v>
      </c>
      <c r="J113" s="5" t="s">
        <v>2667</v>
      </c>
      <c r="K113" s="5"/>
      <c r="M113" s="5"/>
      <c r="N113" s="5"/>
      <c r="O113" s="9"/>
      <c r="Q113" s="89">
        <f>C114</f>
        <v>0</v>
      </c>
      <c r="R113" s="72">
        <f>E114</f>
        <v>0</v>
      </c>
      <c r="S113" s="72">
        <f>H114</f>
        <v>0</v>
      </c>
      <c r="T113" s="89">
        <f>K114</f>
        <v>0</v>
      </c>
    </row>
    <row r="114" spans="1:20" x14ac:dyDescent="0.25">
      <c r="A114" s="10"/>
      <c r="C114" s="130"/>
      <c r="D114" s="5"/>
      <c r="E114" s="128"/>
      <c r="F114" s="5"/>
      <c r="G114" s="5"/>
      <c r="H114" s="128"/>
      <c r="J114" s="5"/>
      <c r="K114" s="130"/>
      <c r="L114" s="5"/>
      <c r="M114" s="5"/>
      <c r="N114" s="5"/>
      <c r="O114" s="9"/>
    </row>
    <row r="115" spans="1:20" x14ac:dyDescent="0.25">
      <c r="A115" s="10"/>
      <c r="B115" s="30" t="s">
        <v>2655</v>
      </c>
      <c r="C115" s="5"/>
      <c r="E115" s="5"/>
      <c r="F115" s="5"/>
      <c r="G115" s="5"/>
      <c r="H115" s="5"/>
      <c r="I115" s="5"/>
      <c r="J115" s="5"/>
      <c r="M115" s="5"/>
      <c r="N115" s="5"/>
      <c r="O115" s="63"/>
    </row>
    <row r="116" spans="1:20" ht="15.75" thickBot="1" x14ac:dyDescent="0.3">
      <c r="A116" s="11"/>
      <c r="B116" s="12"/>
      <c r="C116" s="12"/>
      <c r="D116" s="12"/>
      <c r="E116" s="12"/>
      <c r="F116" s="12"/>
      <c r="G116" s="12"/>
      <c r="H116" s="12"/>
      <c r="I116" s="12"/>
      <c r="J116" s="12"/>
      <c r="K116" s="12"/>
      <c r="L116" s="12"/>
      <c r="M116" s="12"/>
      <c r="N116" s="12"/>
      <c r="O116" s="13"/>
    </row>
    <row r="117" spans="1:20" ht="8.25" customHeight="1" thickBot="1" x14ac:dyDescent="0.3"/>
    <row r="118" spans="1:20" s="20" customFormat="1" ht="31.5" customHeight="1" thickBot="1" x14ac:dyDescent="0.3">
      <c r="A118" s="149" t="s">
        <v>35</v>
      </c>
      <c r="B118" s="150"/>
      <c r="C118" s="150"/>
      <c r="D118" s="150"/>
      <c r="E118" s="150"/>
      <c r="F118" s="150"/>
      <c r="G118" s="150"/>
      <c r="H118" s="150"/>
      <c r="I118" s="150"/>
      <c r="J118" s="150"/>
      <c r="K118" s="150"/>
      <c r="L118" s="150"/>
      <c r="M118" s="150"/>
      <c r="N118" s="150"/>
      <c r="O118" s="151"/>
    </row>
    <row r="119" spans="1:20" x14ac:dyDescent="0.25">
      <c r="A119" s="10"/>
      <c r="B119" s="5"/>
      <c r="C119" s="5"/>
      <c r="D119" s="5"/>
      <c r="E119" s="5"/>
      <c r="F119" s="5"/>
      <c r="G119" s="5"/>
      <c r="H119" s="5"/>
      <c r="I119" s="5"/>
      <c r="J119" s="5"/>
      <c r="K119" s="5"/>
      <c r="L119" s="5"/>
      <c r="M119" s="5"/>
      <c r="N119" s="5"/>
      <c r="O119" s="9"/>
    </row>
    <row r="120" spans="1:20" x14ac:dyDescent="0.25">
      <c r="A120" s="10"/>
      <c r="B120" s="159" t="s">
        <v>2641</v>
      </c>
      <c r="C120" s="159"/>
      <c r="D120" s="159"/>
      <c r="E120" s="159"/>
      <c r="F120" s="159"/>
      <c r="G120" s="159"/>
      <c r="H120" s="159"/>
      <c r="I120" s="159"/>
      <c r="J120" s="159"/>
      <c r="K120" s="159"/>
      <c r="L120" s="159"/>
      <c r="M120" s="159"/>
      <c r="N120" s="159"/>
      <c r="O120" s="9"/>
    </row>
    <row r="121" spans="1:20" x14ac:dyDescent="0.25">
      <c r="A121" s="10"/>
      <c r="B121" s="159" t="s">
        <v>2642</v>
      </c>
      <c r="C121" s="159"/>
      <c r="D121" s="159"/>
      <c r="E121" s="159"/>
      <c r="F121" s="159"/>
      <c r="G121" s="159"/>
      <c r="H121" s="159"/>
      <c r="I121" s="159"/>
      <c r="J121" s="159"/>
      <c r="K121" s="159"/>
      <c r="L121" s="159"/>
      <c r="M121" s="159"/>
      <c r="N121" s="159"/>
      <c r="O121" s="9"/>
    </row>
    <row r="122" spans="1:20" x14ac:dyDescent="0.25">
      <c r="A122" s="10"/>
      <c r="B122" s="159" t="s">
        <v>2643</v>
      </c>
      <c r="C122" s="159"/>
      <c r="D122" s="159"/>
      <c r="E122" s="159"/>
      <c r="F122" s="159"/>
      <c r="G122" s="159"/>
      <c r="H122" s="159"/>
      <c r="I122" s="159"/>
      <c r="J122" s="159"/>
      <c r="K122" s="159"/>
      <c r="L122" s="159"/>
      <c r="M122" s="159"/>
      <c r="N122" s="159"/>
      <c r="O122" s="9"/>
    </row>
    <row r="123" spans="1:20" ht="197.25" customHeight="1" x14ac:dyDescent="0.25">
      <c r="A123" s="10"/>
      <c r="B123" s="161" t="s">
        <v>2660</v>
      </c>
      <c r="C123" s="161"/>
      <c r="D123" s="161"/>
      <c r="E123" s="161"/>
      <c r="F123" s="161"/>
      <c r="G123" s="161"/>
      <c r="H123" s="161"/>
      <c r="I123" s="161"/>
      <c r="J123" s="161"/>
      <c r="K123" s="161"/>
      <c r="L123" s="161"/>
      <c r="M123" s="161"/>
      <c r="N123" s="161"/>
      <c r="O123" s="9"/>
    </row>
    <row r="124" spans="1:20" ht="40.5" customHeight="1" x14ac:dyDescent="0.25">
      <c r="A124" s="10"/>
      <c r="B124" s="162" t="s">
        <v>2659</v>
      </c>
      <c r="C124" s="162"/>
      <c r="D124" s="162"/>
      <c r="E124" s="162"/>
      <c r="F124" s="162"/>
      <c r="G124" s="162"/>
      <c r="H124" s="162"/>
      <c r="I124" s="162"/>
      <c r="J124" s="162"/>
      <c r="K124" s="162"/>
      <c r="L124" s="162"/>
      <c r="M124" s="162"/>
      <c r="N124" s="162"/>
      <c r="O124" s="9"/>
    </row>
    <row r="125" spans="1:20" x14ac:dyDescent="0.25">
      <c r="A125" s="10"/>
      <c r="B125" s="152" t="s">
        <v>2657</v>
      </c>
      <c r="C125" s="152"/>
      <c r="D125" s="152"/>
      <c r="E125" s="152"/>
      <c r="F125" s="152"/>
      <c r="G125" s="152"/>
      <c r="H125" s="152"/>
      <c r="I125" s="152"/>
      <c r="J125" s="152"/>
      <c r="K125" s="152"/>
      <c r="L125" s="152"/>
      <c r="M125" s="152"/>
      <c r="N125" s="152"/>
      <c r="O125" s="9"/>
    </row>
    <row r="126" spans="1:20" x14ac:dyDescent="0.25">
      <c r="A126" s="10"/>
      <c r="B126" s="41" t="s">
        <v>2658</v>
      </c>
      <c r="C126" s="5"/>
      <c r="D126" s="5"/>
      <c r="E126" s="5"/>
      <c r="F126" s="5"/>
      <c r="G126" s="5"/>
      <c r="H126" s="5"/>
      <c r="I126" s="5"/>
      <c r="J126" s="5"/>
      <c r="K126" s="5"/>
      <c r="L126" s="5"/>
      <c r="M126" s="5"/>
      <c r="N126" s="5"/>
      <c r="O126" s="9"/>
    </row>
    <row r="127" spans="1:20" x14ac:dyDescent="0.25">
      <c r="A127" s="10"/>
      <c r="B127" s="25"/>
      <c r="C127" s="5"/>
      <c r="D127" s="5"/>
      <c r="E127" s="5"/>
      <c r="F127" s="5"/>
      <c r="G127" s="5"/>
      <c r="H127" s="5"/>
      <c r="I127" s="5"/>
      <c r="J127" s="5"/>
      <c r="K127" s="5"/>
      <c r="L127" s="5"/>
      <c r="M127" s="5"/>
      <c r="N127" s="5"/>
      <c r="O127" s="9"/>
    </row>
    <row r="128" spans="1:20" ht="23.25" x14ac:dyDescent="0.25">
      <c r="A128" s="10"/>
      <c r="B128" s="26" t="s">
        <v>1169</v>
      </c>
      <c r="C128" s="5"/>
      <c r="D128" s="5"/>
      <c r="E128" s="5"/>
      <c r="F128" s="5"/>
      <c r="G128" s="5"/>
      <c r="H128" s="5"/>
      <c r="I128" s="5"/>
      <c r="J128" s="5"/>
      <c r="K128" s="5"/>
      <c r="L128" s="5"/>
      <c r="M128" s="5"/>
      <c r="N128" s="5"/>
      <c r="O128" s="9"/>
    </row>
    <row r="129" spans="1:21" x14ac:dyDescent="0.25">
      <c r="A129" s="10"/>
      <c r="C129" s="5"/>
      <c r="D129" s="5"/>
      <c r="E129" s="5"/>
      <c r="F129" s="5"/>
      <c r="G129" s="5"/>
      <c r="H129" s="5"/>
      <c r="I129" s="5"/>
      <c r="J129" s="5"/>
      <c r="K129" s="5"/>
      <c r="L129" s="5"/>
      <c r="M129" s="5"/>
      <c r="N129" s="5"/>
      <c r="O129" s="9"/>
    </row>
    <row r="130" spans="1:21" x14ac:dyDescent="0.25">
      <c r="A130" s="10"/>
      <c r="C130" s="5"/>
      <c r="D130" s="5"/>
      <c r="E130" s="5"/>
      <c r="F130" s="5"/>
      <c r="G130" s="5"/>
      <c r="H130" s="5"/>
      <c r="I130" s="5"/>
      <c r="J130" s="5"/>
      <c r="K130" s="5"/>
      <c r="L130" s="5"/>
      <c r="M130" s="5"/>
      <c r="N130" s="5"/>
      <c r="O130" s="9"/>
      <c r="Q130" s="33" t="s">
        <v>2644</v>
      </c>
      <c r="R130" s="4" t="s">
        <v>2697</v>
      </c>
      <c r="S130" s="4" t="s">
        <v>2696</v>
      </c>
      <c r="T130" s="4" t="s">
        <v>2698</v>
      </c>
      <c r="U130" s="4" t="s">
        <v>2699</v>
      </c>
    </row>
    <row r="131" spans="1:21" x14ac:dyDescent="0.25">
      <c r="A131" s="10"/>
      <c r="C131" s="5"/>
      <c r="D131" s="5"/>
      <c r="E131" s="5"/>
      <c r="F131" s="5"/>
      <c r="G131" s="5"/>
      <c r="H131" s="5"/>
      <c r="I131" s="5"/>
      <c r="J131" s="5"/>
      <c r="K131" s="5"/>
      <c r="L131" s="5"/>
      <c r="M131" s="5"/>
      <c r="N131" s="5"/>
      <c r="O131" s="9"/>
      <c r="Q131" s="72">
        <f>C133</f>
        <v>0</v>
      </c>
      <c r="R131" s="72">
        <f>H132</f>
        <v>0</v>
      </c>
      <c r="S131" s="72">
        <f>H133</f>
        <v>0</v>
      </c>
      <c r="T131" s="72">
        <f>K132</f>
        <v>0</v>
      </c>
      <c r="U131" s="72">
        <f>K133</f>
        <v>0</v>
      </c>
    </row>
    <row r="132" spans="1:21" x14ac:dyDescent="0.25">
      <c r="A132" s="10"/>
      <c r="B132" s="33" t="s">
        <v>34</v>
      </c>
      <c r="C132" s="128"/>
      <c r="D132" s="23"/>
      <c r="G132" s="33" t="s">
        <v>2645</v>
      </c>
      <c r="H132" s="129"/>
      <c r="J132" s="33" t="s">
        <v>2647</v>
      </c>
      <c r="K132" s="128"/>
      <c r="L132" s="23"/>
      <c r="M132" s="23"/>
      <c r="N132" s="23"/>
      <c r="O132" s="9"/>
    </row>
    <row r="133" spans="1:21" x14ac:dyDescent="0.25">
      <c r="A133" s="10"/>
      <c r="B133" s="33" t="s">
        <v>2644</v>
      </c>
      <c r="C133" s="128"/>
      <c r="D133" s="23"/>
      <c r="G133" s="33" t="s">
        <v>2646</v>
      </c>
      <c r="H133" s="129"/>
      <c r="J133" s="33" t="s">
        <v>2648</v>
      </c>
      <c r="K133" s="128"/>
      <c r="L133" s="23"/>
      <c r="M133" s="23"/>
      <c r="N133" s="23"/>
      <c r="O133" s="63"/>
    </row>
    <row r="134" spans="1:21" ht="15.75" thickBot="1" x14ac:dyDescent="0.3">
      <c r="A134" s="11"/>
      <c r="B134" s="12"/>
      <c r="C134" s="12"/>
      <c r="D134" s="12"/>
      <c r="E134" s="12"/>
      <c r="F134" s="12"/>
      <c r="G134" s="12"/>
      <c r="H134" s="12"/>
      <c r="I134" s="12"/>
      <c r="J134" s="12"/>
      <c r="K134" s="12"/>
      <c r="L134" s="12"/>
      <c r="M134" s="12"/>
      <c r="N134" s="12"/>
      <c r="O134" s="13"/>
    </row>
  </sheetData>
  <mergeCells count="64">
    <mergeCell ref="E10:G10"/>
    <mergeCell ref="H10:I10"/>
    <mergeCell ref="C2:K4"/>
    <mergeCell ref="L2:M2"/>
    <mergeCell ref="N2:O2"/>
    <mergeCell ref="L3:M3"/>
    <mergeCell ref="N3:O3"/>
    <mergeCell ref="L4:O4"/>
    <mergeCell ref="A6:O6"/>
    <mergeCell ref="E8:G8"/>
    <mergeCell ref="H8:I8"/>
    <mergeCell ref="E9:G9"/>
    <mergeCell ref="H9:I9"/>
    <mergeCell ref="L15:M15"/>
    <mergeCell ref="A17:G17"/>
    <mergeCell ref="H17:O17"/>
    <mergeCell ref="H19:H20"/>
    <mergeCell ref="B22:F22"/>
    <mergeCell ref="H22:O22"/>
    <mergeCell ref="A84:E84"/>
    <mergeCell ref="F84:H84"/>
    <mergeCell ref="I84:O84"/>
    <mergeCell ref="B23:F24"/>
    <mergeCell ref="H23:O24"/>
    <mergeCell ref="A27:O27"/>
    <mergeCell ref="A29:O29"/>
    <mergeCell ref="A30:O31"/>
    <mergeCell ref="A56:O56"/>
    <mergeCell ref="A57:O58"/>
    <mergeCell ref="I59:J59"/>
    <mergeCell ref="A83:E83"/>
    <mergeCell ref="F83:H83"/>
    <mergeCell ref="I83:O83"/>
    <mergeCell ref="B100:D100"/>
    <mergeCell ref="I100:K100"/>
    <mergeCell ref="B86:D86"/>
    <mergeCell ref="G86:H86"/>
    <mergeCell ref="I86:M86"/>
    <mergeCell ref="I88:O89"/>
    <mergeCell ref="A93:O93"/>
    <mergeCell ref="A94:O95"/>
    <mergeCell ref="B97:G97"/>
    <mergeCell ref="I97:N97"/>
    <mergeCell ref="B98:D99"/>
    <mergeCell ref="E98:G98"/>
    <mergeCell ref="I98:K99"/>
    <mergeCell ref="B101:D101"/>
    <mergeCell ref="I101:K101"/>
    <mergeCell ref="B102:D102"/>
    <mergeCell ref="I102:K102"/>
    <mergeCell ref="B103:D103"/>
    <mergeCell ref="I103:K103"/>
    <mergeCell ref="B125:N125"/>
    <mergeCell ref="I104:K104"/>
    <mergeCell ref="K106:L106"/>
    <mergeCell ref="A109:O109"/>
    <mergeCell ref="A110:O111"/>
    <mergeCell ref="B113:C113"/>
    <mergeCell ref="A118:O118"/>
    <mergeCell ref="B120:N120"/>
    <mergeCell ref="B121:N121"/>
    <mergeCell ref="B122:N122"/>
    <mergeCell ref="B123:N123"/>
    <mergeCell ref="B124:N124"/>
  </mergeCells>
  <dataValidations count="24">
    <dataValidation type="list" showInputMessage="1" showErrorMessage="1" sqref="J20">
      <formula1>INDIRECT(DptoSel0)</formula1>
    </dataValidation>
    <dataValidation showInputMessage="1" showErrorMessage="1" sqref="B20 B23"/>
    <dataValidation type="list" showInputMessage="1" showErrorMessage="1" sqref="J34">
      <formula1>INDIRECT(DptoSel1)</formula1>
    </dataValidation>
    <dataValidation type="list" showInputMessage="1" showErrorMessage="1" sqref="J35">
      <formula1>INDIRECT(DptoSel2)</formula1>
    </dataValidation>
    <dataValidation type="list" showInputMessage="1" showErrorMessage="1" sqref="J36">
      <formula1>INDIRECT(DptoSel3)</formula1>
    </dataValidation>
    <dataValidation type="list" showInputMessage="1" showErrorMessage="1" sqref="J37">
      <formula1>INDIRECT(DptoSel4)</formula1>
    </dataValidation>
    <dataValidation type="list" showInputMessage="1" showErrorMessage="1" sqref="J38">
      <formula1>INDIRECT(DptoSel5)</formula1>
    </dataValidation>
    <dataValidation type="list" showInputMessage="1" showErrorMessage="1" sqref="J39">
      <formula1>INDIRECT(DptoSel6)</formula1>
    </dataValidation>
    <dataValidation type="list" showInputMessage="1" showErrorMessage="1" sqref="J40">
      <formula1>INDIRECT(DptoSel7)</formula1>
    </dataValidation>
    <dataValidation type="list" showInputMessage="1" showErrorMessage="1" sqref="J41">
      <formula1>INDIRECT(DptoSel8)</formula1>
    </dataValidation>
    <dataValidation type="list" showInputMessage="1" showErrorMessage="1" sqref="J42">
      <formula1>INDIRECT(DptoSel9)</formula1>
    </dataValidation>
    <dataValidation type="list" showInputMessage="1" showErrorMessage="1" sqref="J43">
      <formula1>INDIRECT(DptoSel10)</formula1>
    </dataValidation>
    <dataValidation type="list" showInputMessage="1" showErrorMessage="1" sqref="J44">
      <formula1>INDIRECT(DptoSel11)</formula1>
    </dataValidation>
    <dataValidation type="list" showInputMessage="1" showErrorMessage="1" sqref="J45">
      <formula1>INDIRECT(DptoSel12)</formula1>
    </dataValidation>
    <dataValidation type="list" showInputMessage="1" showErrorMessage="1" sqref="J46">
      <formula1>INDIRECT(DptoSel13)</formula1>
    </dataValidation>
    <dataValidation type="list" showInputMessage="1" showErrorMessage="1" sqref="J47">
      <formula1>INDIRECT(DptoSel14)</formula1>
    </dataValidation>
    <dataValidation type="list" showInputMessage="1" showErrorMessage="1" sqref="J48">
      <formula1>INDIRECT(DptoSel15)</formula1>
    </dataValidation>
    <dataValidation type="list" showInputMessage="1" showErrorMessage="1" sqref="J49">
      <formula1>INDIRECT(DptoSel16)</formula1>
    </dataValidation>
    <dataValidation type="list" showInputMessage="1" showErrorMessage="1" sqref="J50">
      <formula1>INDIRECT(DptoSel17)</formula1>
    </dataValidation>
    <dataValidation type="list" showInputMessage="1" showErrorMessage="1" sqref="J51">
      <formula1>INDIRECT(DptoSel18)</formula1>
    </dataValidation>
    <dataValidation type="list" showInputMessage="1" showErrorMessage="1" sqref="J52">
      <formula1>INDIRECT(DptoSel19)</formula1>
    </dataValidation>
    <dataValidation type="list" showInputMessage="1" showErrorMessage="1" sqref="J53">
      <formula1>INDIRECT(DptoSel20)</formula1>
    </dataValidation>
    <dataValidation type="list" showInputMessage="1" showErrorMessage="1" sqref="I61:I80 I34:I53 I20">
      <formula1>DEPARTAMENTO</formula1>
    </dataValidation>
    <dataValidation type="list" showInputMessage="1" showErrorMessage="1" sqref="J61:J80">
      <formula1>INDIRECT(I61)</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54" max="16383" man="1"/>
    <brk id="92" max="16383" man="1"/>
  </rowBreak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D88 L34:L53 M61:M80 N86 G88</xm:sqref>
        </x14:dataValidation>
        <x14:dataValidation type="list" showInputMessage="1" showErrorMessage="1">
          <x14:formula1>
            <xm:f>Listas!$F$2:$F$34</xm:f>
          </x14:formula1>
          <xm:sqref>H15</xm:sqref>
        </x14:dataValidation>
        <x14:dataValidation type="list" showInputMessage="1" showErrorMessage="1">
          <x14:formula1>
            <xm:f>Listas!$A$2:$A$4</xm:f>
          </x14:formula1>
          <xm:sqref>C61:C80 C34:C53</xm:sqref>
        </x14:dataValidation>
        <x14:dataValidation type="list" showInputMessage="1" showErrorMessage="1">
          <x14:formula1>
            <xm:f>Listas!$E$2:$E$3</xm:f>
          </x14:formula1>
          <xm:sqref>J15</xm:sqref>
        </x14:dataValidation>
        <x14:dataValidation type="list" showInputMessage="1" showErrorMessage="1">
          <x14:formula1>
            <xm:f>Listas!$D$2</xm:f>
          </x14:formula1>
          <xm:sqref>O61:O80</xm:sqref>
        </x14:dataValidation>
        <x14:dataValidation type="list" showInputMessage="1" showErrorMessage="1">
          <x14:formula1>
            <xm:f>Listas!$D$3:$D$5</xm:f>
          </x14:formula1>
          <xm:sqref>N34:N53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W134"/>
  <sheetViews>
    <sheetView showGridLines="0" view="pageBreakPreview" zoomScale="70" zoomScaleNormal="85" zoomScaleSheetLayoutView="70" workbookViewId="0">
      <selection activeCell="AL69" sqref="AL69"/>
    </sheetView>
  </sheetViews>
  <sheetFormatPr baseColWidth="10" defaultRowHeight="15" x14ac:dyDescent="0.25"/>
  <cols>
    <col min="1" max="1" width="7" style="4" customWidth="1"/>
    <col min="2" max="2" width="55.28515625" style="4" customWidth="1"/>
    <col min="3" max="3" width="31.5703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5703125" style="4" customWidth="1"/>
    <col min="10" max="10" width="27.85546875" style="4" customWidth="1"/>
    <col min="11" max="11" width="21.5703125" style="4" customWidth="1"/>
    <col min="12" max="14" width="31.7109375" style="4" customWidth="1"/>
    <col min="15" max="15" width="10.5703125" style="4" customWidth="1"/>
    <col min="16" max="16" width="11.42578125" style="4"/>
    <col min="17" max="17" width="30.140625" style="4" hidden="1" customWidth="1"/>
    <col min="18" max="18" width="20.7109375" style="4" hidden="1" customWidth="1"/>
    <col min="19" max="19" width="15.5703125" style="4" hidden="1" customWidth="1"/>
    <col min="20" max="20" width="13.28515625" style="4" hidden="1" customWidth="1"/>
    <col min="21" max="21" width="23.28515625" style="4" hidden="1" customWidth="1"/>
    <col min="22" max="22" width="18.42578125" style="4" hidden="1" customWidth="1"/>
    <col min="23" max="23" width="21.42578125" style="4" hidden="1" customWidth="1"/>
    <col min="24" max="26" width="0" style="4" hidden="1" customWidth="1"/>
    <col min="27" max="16384" width="11.42578125" style="4"/>
  </cols>
  <sheetData>
    <row r="1" spans="1:20" ht="15.75" thickBot="1" x14ac:dyDescent="0.3"/>
    <row r="2" spans="1:20" ht="33" customHeight="1" x14ac:dyDescent="0.25">
      <c r="A2" s="14"/>
      <c r="B2" s="16"/>
      <c r="C2" s="203" t="s">
        <v>2664</v>
      </c>
      <c r="D2" s="204"/>
      <c r="E2" s="204"/>
      <c r="F2" s="204"/>
      <c r="G2" s="204"/>
      <c r="H2" s="204"/>
      <c r="I2" s="204"/>
      <c r="J2" s="204"/>
      <c r="K2" s="204"/>
      <c r="L2" s="187" t="s">
        <v>2670</v>
      </c>
      <c r="M2" s="187"/>
      <c r="N2" s="197" t="s">
        <v>2671</v>
      </c>
      <c r="O2" s="198"/>
    </row>
    <row r="3" spans="1:20" ht="33" customHeight="1" x14ac:dyDescent="0.25">
      <c r="A3" s="10"/>
      <c r="B3" s="9"/>
      <c r="C3" s="205"/>
      <c r="D3" s="206"/>
      <c r="E3" s="206"/>
      <c r="F3" s="206"/>
      <c r="G3" s="206"/>
      <c r="H3" s="206"/>
      <c r="I3" s="206"/>
      <c r="J3" s="206"/>
      <c r="K3" s="206"/>
      <c r="L3" s="199" t="s">
        <v>1</v>
      </c>
      <c r="M3" s="199"/>
      <c r="N3" s="199" t="s">
        <v>2672</v>
      </c>
      <c r="O3" s="200"/>
    </row>
    <row r="4" spans="1:20" ht="33" customHeight="1" thickBot="1" x14ac:dyDescent="0.3">
      <c r="A4" s="11"/>
      <c r="B4" s="13"/>
      <c r="C4" s="207"/>
      <c r="D4" s="208"/>
      <c r="E4" s="208"/>
      <c r="F4" s="208"/>
      <c r="G4" s="208"/>
      <c r="H4" s="208"/>
      <c r="I4" s="208"/>
      <c r="J4" s="208"/>
      <c r="K4" s="208"/>
      <c r="L4" s="201" t="s">
        <v>0</v>
      </c>
      <c r="M4" s="201"/>
      <c r="N4" s="201"/>
      <c r="O4" s="202"/>
    </row>
    <row r="5" spans="1:20" ht="8.25" customHeight="1" thickBot="1" x14ac:dyDescent="0.3">
      <c r="A5" s="5"/>
      <c r="B5" s="5"/>
      <c r="C5" s="71"/>
      <c r="D5" s="71"/>
      <c r="E5" s="71"/>
      <c r="F5" s="71"/>
      <c r="G5" s="71"/>
      <c r="H5" s="71"/>
      <c r="I5" s="71"/>
      <c r="J5" s="71"/>
      <c r="K5" s="71"/>
      <c r="L5" s="19"/>
      <c r="M5" s="19"/>
      <c r="N5" s="19"/>
      <c r="O5" s="19"/>
    </row>
    <row r="6" spans="1:20" s="20" customFormat="1" ht="31.5" customHeight="1" thickBot="1" x14ac:dyDescent="0.3">
      <c r="A6" s="149" t="s">
        <v>2668</v>
      </c>
      <c r="B6" s="150"/>
      <c r="C6" s="150"/>
      <c r="D6" s="150"/>
      <c r="E6" s="150"/>
      <c r="F6" s="150"/>
      <c r="G6" s="150"/>
      <c r="H6" s="150"/>
      <c r="I6" s="150"/>
      <c r="J6" s="150"/>
      <c r="K6" s="150"/>
      <c r="L6" s="150"/>
      <c r="M6" s="150"/>
      <c r="N6" s="150"/>
      <c r="O6" s="151"/>
      <c r="Q6" s="4"/>
      <c r="R6" s="4"/>
      <c r="S6" s="72"/>
    </row>
    <row r="7" spans="1:20" ht="8.25" customHeight="1" x14ac:dyDescent="0.25">
      <c r="A7" s="47"/>
      <c r="B7" s="48"/>
      <c r="C7" s="49"/>
      <c r="D7" s="49"/>
      <c r="E7" s="49"/>
      <c r="F7" s="49"/>
      <c r="G7" s="49"/>
      <c r="H7" s="49"/>
      <c r="I7" s="49"/>
      <c r="J7" s="49"/>
      <c r="K7" s="49"/>
      <c r="L7" s="50"/>
      <c r="M7" s="50"/>
      <c r="N7" s="50"/>
      <c r="O7" s="51"/>
    </row>
    <row r="8" spans="1:20" ht="30.75" customHeight="1" x14ac:dyDescent="0.25">
      <c r="A8" s="52"/>
      <c r="B8" s="65"/>
      <c r="C8" s="58"/>
      <c r="D8" s="58"/>
      <c r="E8" s="192"/>
      <c r="F8" s="192"/>
      <c r="G8" s="192"/>
      <c r="H8" s="191"/>
      <c r="I8" s="191"/>
      <c r="J8" s="59"/>
      <c r="K8" s="64"/>
      <c r="L8" s="46"/>
      <c r="M8" s="46"/>
      <c r="N8" s="46"/>
      <c r="O8" s="53"/>
    </row>
    <row r="9" spans="1:20" ht="30.75" customHeight="1" x14ac:dyDescent="0.25">
      <c r="A9" s="52"/>
      <c r="B9" s="65"/>
      <c r="C9" s="58"/>
      <c r="D9" s="58"/>
      <c r="E9" s="192"/>
      <c r="F9" s="192"/>
      <c r="G9" s="192"/>
      <c r="H9" s="191"/>
      <c r="I9" s="191"/>
      <c r="J9" s="59"/>
      <c r="K9" s="64"/>
      <c r="L9" s="46"/>
      <c r="M9" s="46"/>
      <c r="N9" s="46"/>
      <c r="O9" s="53"/>
    </row>
    <row r="10" spans="1:20" ht="30.75" customHeight="1" x14ac:dyDescent="0.25">
      <c r="A10" s="52"/>
      <c r="B10" s="58"/>
      <c r="C10" s="58"/>
      <c r="D10" s="58"/>
      <c r="E10" s="192"/>
      <c r="F10" s="192"/>
      <c r="G10" s="192"/>
      <c r="H10" s="191"/>
      <c r="I10" s="191"/>
      <c r="J10" s="59"/>
      <c r="K10" s="58"/>
      <c r="L10" s="46"/>
      <c r="M10" s="46"/>
      <c r="N10" s="46"/>
      <c r="O10" s="53"/>
    </row>
    <row r="11" spans="1:20" ht="8.25" customHeight="1" thickBot="1" x14ac:dyDescent="0.3">
      <c r="A11" s="54"/>
      <c r="B11" s="24"/>
      <c r="C11" s="55"/>
      <c r="D11" s="55"/>
      <c r="E11" s="55"/>
      <c r="F11" s="55"/>
      <c r="G11" s="55"/>
      <c r="H11" s="55"/>
      <c r="I11" s="55"/>
      <c r="J11" s="55"/>
      <c r="K11" s="55"/>
      <c r="L11" s="56"/>
      <c r="M11" s="56"/>
      <c r="N11" s="56"/>
      <c r="O11" s="57"/>
    </row>
    <row r="12" spans="1:20" ht="8.25" customHeight="1" x14ac:dyDescent="0.25">
      <c r="A12" s="5"/>
      <c r="B12" s="5"/>
      <c r="C12" s="71"/>
      <c r="D12" s="71"/>
      <c r="E12" s="71"/>
      <c r="F12" s="71"/>
      <c r="G12" s="71"/>
      <c r="H12" s="71"/>
      <c r="I12" s="71"/>
      <c r="J12" s="71"/>
      <c r="K12" s="71"/>
      <c r="L12" s="19"/>
      <c r="M12" s="19"/>
      <c r="N12" s="19"/>
      <c r="O12" s="19"/>
    </row>
    <row r="13" spans="1:20" ht="8.25" customHeight="1" thickBot="1" x14ac:dyDescent="0.3">
      <c r="A13" s="5"/>
      <c r="B13" s="5"/>
      <c r="C13" s="71"/>
      <c r="D13" s="71"/>
      <c r="E13" s="71"/>
      <c r="F13" s="71"/>
      <c r="G13" s="71"/>
      <c r="H13" s="71"/>
      <c r="I13" s="71"/>
      <c r="J13" s="71"/>
      <c r="K13" s="71"/>
      <c r="L13" s="19"/>
      <c r="M13" s="19"/>
      <c r="N13" s="19"/>
      <c r="O13" s="19"/>
    </row>
    <row r="14" spans="1:20" x14ac:dyDescent="0.25">
      <c r="A14" s="14"/>
      <c r="B14" s="15"/>
      <c r="C14" s="15"/>
      <c r="D14" s="15"/>
      <c r="E14" s="15"/>
      <c r="F14" s="15"/>
      <c r="G14" s="15"/>
      <c r="H14" s="15"/>
      <c r="I14" s="15"/>
      <c r="J14" s="15"/>
      <c r="K14" s="15"/>
      <c r="L14" s="15"/>
      <c r="M14" s="15"/>
      <c r="N14" s="15"/>
      <c r="O14" s="16"/>
      <c r="Q14" s="4" t="s">
        <v>2674</v>
      </c>
      <c r="R14" s="4" t="s">
        <v>2675</v>
      </c>
      <c r="S14" s="4" t="s">
        <v>2676</v>
      </c>
      <c r="T14" s="4" t="s">
        <v>2677</v>
      </c>
    </row>
    <row r="15" spans="1:20" ht="19.5" customHeight="1" x14ac:dyDescent="0.25">
      <c r="A15" s="10"/>
      <c r="B15" s="38" t="s">
        <v>2665</v>
      </c>
      <c r="C15" s="98" t="s">
        <v>33</v>
      </c>
      <c r="D15" s="42"/>
      <c r="E15" s="42"/>
      <c r="F15" s="5"/>
      <c r="G15" s="38" t="s">
        <v>1182</v>
      </c>
      <c r="H15" s="99" t="s">
        <v>70</v>
      </c>
      <c r="I15" s="38" t="s">
        <v>2649</v>
      </c>
      <c r="J15" s="99" t="s">
        <v>2651</v>
      </c>
      <c r="L15" s="185" t="s">
        <v>10</v>
      </c>
      <c r="M15" s="185"/>
      <c r="N15" s="105" t="str">
        <f>+IF(J15="Plural","Ingrese %","N/A")</f>
        <v>N/A</v>
      </c>
      <c r="O15" s="9"/>
      <c r="Q15" s="72" t="str">
        <f>C15</f>
        <v>INV-003-2020-ICBF-ANT-HCB</v>
      </c>
      <c r="R15" s="72" t="str">
        <f>H15</f>
        <v>CALDAS</v>
      </c>
      <c r="S15" s="72" t="str">
        <f>J15</f>
        <v>Singular</v>
      </c>
      <c r="T15" s="72" t="str">
        <f>N15</f>
        <v>N/A</v>
      </c>
    </row>
    <row r="16" spans="1:20" ht="15.75" thickBot="1" x14ac:dyDescent="0.3">
      <c r="A16" s="11"/>
      <c r="B16" s="12"/>
      <c r="C16" s="81"/>
      <c r="D16" s="12"/>
      <c r="E16" s="12"/>
      <c r="F16" s="12"/>
      <c r="G16" s="12"/>
      <c r="H16" s="12"/>
      <c r="I16" s="12"/>
      <c r="J16" s="12"/>
      <c r="K16" s="12"/>
      <c r="L16" s="12"/>
      <c r="M16" s="12"/>
      <c r="N16" s="12"/>
      <c r="O16" s="13"/>
    </row>
    <row r="17" spans="1:18" s="20" customFormat="1" ht="31.5" customHeight="1" thickBot="1" x14ac:dyDescent="0.3">
      <c r="A17" s="149" t="s">
        <v>24</v>
      </c>
      <c r="B17" s="150"/>
      <c r="C17" s="150"/>
      <c r="D17" s="150"/>
      <c r="E17" s="150"/>
      <c r="F17" s="150"/>
      <c r="G17" s="150"/>
      <c r="H17" s="149" t="s">
        <v>14</v>
      </c>
      <c r="I17" s="150"/>
      <c r="J17" s="150"/>
      <c r="K17" s="150"/>
      <c r="L17" s="150"/>
      <c r="M17" s="150"/>
      <c r="N17" s="150"/>
      <c r="O17" s="151"/>
    </row>
    <row r="18" spans="1:18" x14ac:dyDescent="0.25">
      <c r="A18" s="10"/>
      <c r="B18" s="5"/>
      <c r="C18" s="5"/>
      <c r="D18" s="5"/>
      <c r="E18" s="5"/>
      <c r="F18" s="5"/>
      <c r="G18" s="5"/>
      <c r="H18" s="10"/>
      <c r="I18" s="5"/>
      <c r="J18" s="5"/>
      <c r="K18" s="5"/>
      <c r="L18" s="5"/>
      <c r="M18" s="5"/>
      <c r="N18" s="5"/>
      <c r="O18" s="9"/>
      <c r="Q18" s="4" t="s">
        <v>2678</v>
      </c>
      <c r="R18" s="4" t="s">
        <v>2679</v>
      </c>
    </row>
    <row r="19" spans="1:18" ht="24.75" customHeight="1" x14ac:dyDescent="0.25">
      <c r="A19" s="10"/>
      <c r="B19" s="85" t="s">
        <v>2</v>
      </c>
      <c r="C19" s="68"/>
      <c r="D19" s="68"/>
      <c r="E19" s="68"/>
      <c r="F19" s="68"/>
      <c r="G19" s="5"/>
      <c r="H19" s="196" t="s">
        <v>2669</v>
      </c>
      <c r="I19" s="82" t="s">
        <v>13</v>
      </c>
      <c r="J19" s="83" t="s">
        <v>12</v>
      </c>
      <c r="K19" s="83" t="s">
        <v>2630</v>
      </c>
      <c r="L19" s="83" t="s">
        <v>1167</v>
      </c>
      <c r="M19" s="83" t="s">
        <v>1168</v>
      </c>
      <c r="N19" s="84" t="s">
        <v>2631</v>
      </c>
      <c r="O19" s="9"/>
      <c r="Q19" s="72" cm="1">
        <f t="array" ref="Q19">Tabla3122486276[NIT:]</f>
        <v>800158061</v>
      </c>
      <c r="R19" s="72" t="str">
        <f>B23</f>
        <v xml:space="preserve">ASOCIACIÓN DE PADRES USUARIOS, OTRAS MODALIDADES DE ATENCIÓN A LA PRIMERA INFANCIA Y MADRES COMUNITARIAS EL DERECHO DEL NIÑO </v>
      </c>
    </row>
    <row r="20" spans="1:18" ht="30" customHeight="1" x14ac:dyDescent="0.25">
      <c r="A20" s="10"/>
      <c r="B20" s="100">
        <v>800158061</v>
      </c>
      <c r="C20" s="5"/>
      <c r="D20" s="5"/>
      <c r="E20" s="5"/>
      <c r="F20" s="5"/>
      <c r="G20" s="5"/>
      <c r="H20" s="196"/>
      <c r="I20" s="101" t="s">
        <v>214</v>
      </c>
      <c r="J20" s="101" t="s">
        <v>1159</v>
      </c>
      <c r="K20" s="102">
        <v>115678000</v>
      </c>
      <c r="L20" s="103">
        <v>44200</v>
      </c>
      <c r="M20" s="103">
        <v>44560</v>
      </c>
      <c r="N20" s="104">
        <f>+(M20-L20)/30</f>
        <v>12</v>
      </c>
      <c r="O20" s="9"/>
    </row>
    <row r="21" spans="1:18" x14ac:dyDescent="0.25">
      <c r="A21" s="10"/>
      <c r="B21" s="5"/>
      <c r="C21" s="5"/>
      <c r="D21" s="5"/>
      <c r="E21" s="5"/>
      <c r="F21" s="5"/>
      <c r="G21" s="5"/>
      <c r="H21" s="10"/>
      <c r="I21" s="5"/>
      <c r="J21" s="5"/>
      <c r="K21" s="5"/>
      <c r="L21" s="5"/>
      <c r="M21" s="5"/>
      <c r="N21" s="5"/>
      <c r="O21" s="9"/>
    </row>
    <row r="22" spans="1:18" x14ac:dyDescent="0.25">
      <c r="A22" s="10"/>
      <c r="B22" s="169" t="s">
        <v>3</v>
      </c>
      <c r="C22" s="169"/>
      <c r="D22" s="169"/>
      <c r="E22" s="169"/>
      <c r="F22" s="169"/>
      <c r="G22" s="5"/>
      <c r="H22" s="188" t="s">
        <v>4</v>
      </c>
      <c r="I22" s="189"/>
      <c r="J22" s="189"/>
      <c r="K22" s="189"/>
      <c r="L22" s="189"/>
      <c r="M22" s="189"/>
      <c r="N22" s="189"/>
      <c r="O22" s="190"/>
    </row>
    <row r="23" spans="1:18" ht="21" customHeight="1" x14ac:dyDescent="0.25">
      <c r="A23" s="10"/>
      <c r="B23" s="186" t="str">
        <f>VLOOKUP(B20,EAS!A2:B1439,2,0)</f>
        <v xml:space="preserve">ASOCIACIÓN DE PADRES USUARIOS, OTRAS MODALIDADES DE ATENCIÓN A LA PRIMERA INFANCIA Y MADRES COMUNITARIAS EL DERECHO DEL NIÑO </v>
      </c>
      <c r="C23" s="186"/>
      <c r="D23" s="186"/>
      <c r="E23" s="186"/>
      <c r="F23" s="186"/>
      <c r="G23" s="5"/>
      <c r="H23" s="193" t="s">
        <v>2629</v>
      </c>
      <c r="I23" s="194"/>
      <c r="J23" s="194"/>
      <c r="K23" s="194"/>
      <c r="L23" s="194"/>
      <c r="M23" s="194"/>
      <c r="N23" s="194"/>
      <c r="O23" s="195"/>
    </row>
    <row r="24" spans="1:18" ht="21" customHeight="1" x14ac:dyDescent="0.25">
      <c r="A24" s="10"/>
      <c r="B24" s="186"/>
      <c r="C24" s="186"/>
      <c r="D24" s="186"/>
      <c r="E24" s="186"/>
      <c r="F24" s="186"/>
      <c r="G24" s="5"/>
      <c r="H24" s="193"/>
      <c r="I24" s="194"/>
      <c r="J24" s="194"/>
      <c r="K24" s="194"/>
      <c r="L24" s="194"/>
      <c r="M24" s="194"/>
      <c r="N24" s="194"/>
      <c r="O24" s="195"/>
    </row>
    <row r="25" spans="1:18" ht="8.25" customHeight="1" thickBot="1" x14ac:dyDescent="0.3">
      <c r="A25" s="11"/>
      <c r="B25" s="12"/>
      <c r="C25" s="12"/>
      <c r="D25" s="12"/>
      <c r="E25" s="12"/>
      <c r="F25" s="12"/>
      <c r="G25" s="12"/>
      <c r="H25" s="11"/>
      <c r="I25" s="21"/>
      <c r="J25" s="21"/>
      <c r="K25" s="21"/>
      <c r="L25" s="21"/>
      <c r="M25" s="12"/>
      <c r="N25" s="12"/>
      <c r="O25" s="13"/>
    </row>
    <row r="26" spans="1:18" ht="8.25" customHeight="1" thickBot="1" x14ac:dyDescent="0.3"/>
    <row r="27" spans="1:18" s="20" customFormat="1" ht="31.5" customHeight="1" thickBot="1" x14ac:dyDescent="0.3">
      <c r="A27" s="149" t="s">
        <v>5</v>
      </c>
      <c r="B27" s="150"/>
      <c r="C27" s="150"/>
      <c r="D27" s="150"/>
      <c r="E27" s="150"/>
      <c r="F27" s="150"/>
      <c r="G27" s="150"/>
      <c r="H27" s="150"/>
      <c r="I27" s="150"/>
      <c r="J27" s="150"/>
      <c r="K27" s="150"/>
      <c r="L27" s="150"/>
      <c r="M27" s="150"/>
      <c r="N27" s="150"/>
      <c r="O27" s="151"/>
    </row>
    <row r="28" spans="1:18" ht="8.25" customHeight="1" thickBot="1" x14ac:dyDescent="0.3"/>
    <row r="29" spans="1:18" s="20" customFormat="1" ht="31.5" customHeight="1" thickBot="1" x14ac:dyDescent="0.3">
      <c r="A29" s="176" t="s">
        <v>6</v>
      </c>
      <c r="B29" s="177"/>
      <c r="C29" s="177"/>
      <c r="D29" s="177"/>
      <c r="E29" s="177"/>
      <c r="F29" s="177"/>
      <c r="G29" s="177"/>
      <c r="H29" s="177"/>
      <c r="I29" s="177"/>
      <c r="J29" s="177"/>
      <c r="K29" s="177"/>
      <c r="L29" s="177"/>
      <c r="M29" s="177"/>
      <c r="N29" s="177"/>
      <c r="O29" s="178"/>
    </row>
    <row r="30" spans="1:18" ht="15" customHeight="1" x14ac:dyDescent="0.25">
      <c r="A30" s="179" t="s">
        <v>15</v>
      </c>
      <c r="B30" s="180"/>
      <c r="C30" s="180"/>
      <c r="D30" s="180"/>
      <c r="E30" s="180"/>
      <c r="F30" s="180"/>
      <c r="G30" s="180"/>
      <c r="H30" s="180"/>
      <c r="I30" s="180"/>
      <c r="J30" s="180"/>
      <c r="K30" s="180"/>
      <c r="L30" s="180"/>
      <c r="M30" s="180"/>
      <c r="N30" s="180"/>
      <c r="O30" s="181"/>
    </row>
    <row r="31" spans="1:18" x14ac:dyDescent="0.25">
      <c r="A31" s="182"/>
      <c r="B31" s="183"/>
      <c r="C31" s="183"/>
      <c r="D31" s="183"/>
      <c r="E31" s="183"/>
      <c r="F31" s="183"/>
      <c r="G31" s="183"/>
      <c r="H31" s="183"/>
      <c r="I31" s="183"/>
      <c r="J31" s="183"/>
      <c r="K31" s="183"/>
      <c r="L31" s="183"/>
      <c r="M31" s="183"/>
      <c r="N31" s="183"/>
      <c r="O31" s="184"/>
    </row>
    <row r="32" spans="1:18" s="1" customFormat="1" ht="26.25" customHeight="1" x14ac:dyDescent="0.25">
      <c r="I32" s="75" t="s">
        <v>11</v>
      </c>
      <c r="J32" s="76"/>
      <c r="O32" s="77"/>
    </row>
    <row r="33" spans="1:15" s="1" customFormat="1" ht="48.75" customHeight="1" x14ac:dyDescent="0.25">
      <c r="A33" s="94" t="s">
        <v>2632</v>
      </c>
      <c r="B33" s="95" t="s">
        <v>7</v>
      </c>
      <c r="C33" s="95" t="s">
        <v>25</v>
      </c>
      <c r="D33" s="95" t="s">
        <v>26</v>
      </c>
      <c r="E33" s="95" t="s">
        <v>2702</v>
      </c>
      <c r="F33" s="95" t="s">
        <v>2703</v>
      </c>
      <c r="G33" s="95" t="s">
        <v>30</v>
      </c>
      <c r="H33" s="95" t="s">
        <v>9</v>
      </c>
      <c r="I33" s="96" t="s">
        <v>13</v>
      </c>
      <c r="J33" s="96" t="s">
        <v>12</v>
      </c>
      <c r="K33" s="95" t="s">
        <v>8</v>
      </c>
      <c r="L33" s="95" t="s">
        <v>2634</v>
      </c>
      <c r="M33" s="95" t="s">
        <v>10</v>
      </c>
      <c r="N33" s="95" t="s">
        <v>1166</v>
      </c>
      <c r="O33" s="78"/>
    </row>
    <row r="34" spans="1:15" s="6" customFormat="1" ht="24.75" customHeight="1" x14ac:dyDescent="0.25">
      <c r="A34" s="73">
        <v>1</v>
      </c>
      <c r="B34" s="106" t="s">
        <v>1170</v>
      </c>
      <c r="C34" s="107" t="s">
        <v>38</v>
      </c>
      <c r="D34" s="101" t="s">
        <v>29</v>
      </c>
      <c r="E34" s="108">
        <v>43172</v>
      </c>
      <c r="F34" s="108">
        <v>43598</v>
      </c>
      <c r="G34" s="109">
        <f>IF(AND(E34&lt;&gt;"",F34&lt;&gt;""),((F34-E34)/30),"")</f>
        <v>14.2</v>
      </c>
      <c r="H34" s="106"/>
      <c r="I34" s="110" t="s">
        <v>42</v>
      </c>
      <c r="J34" s="110" t="s">
        <v>50</v>
      </c>
      <c r="K34" s="111">
        <v>1500000000</v>
      </c>
      <c r="L34" s="107" t="s">
        <v>1154</v>
      </c>
      <c r="M34" s="112">
        <f t="shared" ref="M34:M53" si="0">+IF(L34="No",1,IF(L34="Si","Ingrese %",""))</f>
        <v>1</v>
      </c>
      <c r="N34" s="107" t="s">
        <v>1157</v>
      </c>
      <c r="O34" s="60"/>
    </row>
    <row r="35" spans="1:15" s="6" customFormat="1" ht="24.75" customHeight="1" x14ac:dyDescent="0.25">
      <c r="A35" s="73">
        <v>2</v>
      </c>
      <c r="B35" s="106" t="s">
        <v>1170</v>
      </c>
      <c r="C35" s="107"/>
      <c r="D35" s="101" t="s">
        <v>29</v>
      </c>
      <c r="E35" s="108">
        <v>43172</v>
      </c>
      <c r="F35" s="108">
        <v>43598</v>
      </c>
      <c r="G35" s="109">
        <f>IF(AND(E35&lt;&gt;"",F35&lt;&gt;""),((F35-E35)/30),"")</f>
        <v>14.2</v>
      </c>
      <c r="H35" s="106"/>
      <c r="I35" s="110" t="s">
        <v>42</v>
      </c>
      <c r="J35" s="110" t="s">
        <v>43</v>
      </c>
      <c r="K35" s="111">
        <v>900324234234</v>
      </c>
      <c r="L35" s="107" t="s">
        <v>1154</v>
      </c>
      <c r="M35" s="112">
        <f t="shared" si="0"/>
        <v>1</v>
      </c>
      <c r="N35" s="107" t="s">
        <v>2663</v>
      </c>
      <c r="O35" s="60"/>
    </row>
    <row r="36" spans="1:15" s="6" customFormat="1" ht="24.75" customHeight="1" x14ac:dyDescent="0.25">
      <c r="A36" s="73">
        <v>3</v>
      </c>
      <c r="B36" s="106" t="s">
        <v>1170</v>
      </c>
      <c r="C36" s="107"/>
      <c r="D36" s="101" t="s">
        <v>29</v>
      </c>
      <c r="E36" s="108">
        <v>43172</v>
      </c>
      <c r="F36" s="108">
        <v>43598</v>
      </c>
      <c r="G36" s="109">
        <f t="shared" ref="G36:G53" si="1">IF(AND(E36&lt;&gt;"",F36&lt;&gt;""),((F36-E36)/30),"")</f>
        <v>14.2</v>
      </c>
      <c r="H36" s="106"/>
      <c r="I36" s="110" t="s">
        <v>41</v>
      </c>
      <c r="J36" s="110" t="s">
        <v>41</v>
      </c>
      <c r="K36" s="111">
        <v>4324324234</v>
      </c>
      <c r="L36" s="107" t="s">
        <v>1154</v>
      </c>
      <c r="M36" s="112">
        <f t="shared" si="0"/>
        <v>1</v>
      </c>
      <c r="N36" s="107" t="s">
        <v>1157</v>
      </c>
      <c r="O36" s="60"/>
    </row>
    <row r="37" spans="1:15" s="6" customFormat="1" ht="24.75" customHeight="1" x14ac:dyDescent="0.25">
      <c r="A37" s="73">
        <v>4</v>
      </c>
      <c r="B37" s="113"/>
      <c r="C37" s="107"/>
      <c r="D37" s="114"/>
      <c r="E37" s="115"/>
      <c r="F37" s="115"/>
      <c r="G37" s="109" t="str">
        <f t="shared" si="1"/>
        <v/>
      </c>
      <c r="H37" s="113"/>
      <c r="I37" s="114" t="s">
        <v>992</v>
      </c>
      <c r="J37" s="114" t="s">
        <v>995</v>
      </c>
      <c r="K37" s="111">
        <v>454535</v>
      </c>
      <c r="L37" s="107" t="s">
        <v>1154</v>
      </c>
      <c r="M37" s="112">
        <f t="shared" si="0"/>
        <v>1</v>
      </c>
      <c r="N37" s="107" t="s">
        <v>32</v>
      </c>
      <c r="O37" s="60"/>
    </row>
    <row r="38" spans="1:15" s="7" customFormat="1" ht="24.75" customHeight="1" x14ac:dyDescent="0.25">
      <c r="A38" s="74">
        <v>5</v>
      </c>
      <c r="B38" s="113"/>
      <c r="C38" s="107"/>
      <c r="D38" s="116"/>
      <c r="E38" s="116"/>
      <c r="F38" s="116"/>
      <c r="G38" s="109" t="str">
        <f t="shared" si="1"/>
        <v/>
      </c>
      <c r="H38" s="113"/>
      <c r="I38" s="114" t="s">
        <v>459</v>
      </c>
      <c r="J38" s="114" t="s">
        <v>974</v>
      </c>
      <c r="K38" s="111">
        <v>756545435</v>
      </c>
      <c r="L38" s="107" t="s">
        <v>1154</v>
      </c>
      <c r="M38" s="112">
        <f t="shared" si="0"/>
        <v>1</v>
      </c>
      <c r="N38" s="107" t="s">
        <v>1157</v>
      </c>
      <c r="O38" s="60"/>
    </row>
    <row r="39" spans="1:15" s="7" customFormat="1" ht="24.75" customHeight="1" x14ac:dyDescent="0.25">
      <c r="A39" s="74">
        <v>6</v>
      </c>
      <c r="B39" s="113"/>
      <c r="C39" s="107"/>
      <c r="D39" s="116"/>
      <c r="E39" s="116"/>
      <c r="F39" s="116"/>
      <c r="G39" s="109" t="str">
        <f t="shared" si="1"/>
        <v/>
      </c>
      <c r="H39" s="113"/>
      <c r="I39" s="114" t="s">
        <v>747</v>
      </c>
      <c r="J39" s="114" t="s">
        <v>752</v>
      </c>
      <c r="K39" s="111">
        <v>233244434</v>
      </c>
      <c r="L39" s="107" t="s">
        <v>1154</v>
      </c>
      <c r="M39" s="112">
        <f t="shared" si="0"/>
        <v>1</v>
      </c>
      <c r="N39" s="107" t="s">
        <v>32</v>
      </c>
      <c r="O39" s="60"/>
    </row>
    <row r="40" spans="1:15" s="7" customFormat="1" ht="24.75" customHeight="1" x14ac:dyDescent="0.25">
      <c r="A40" s="74">
        <v>7</v>
      </c>
      <c r="B40" s="113"/>
      <c r="C40" s="107"/>
      <c r="D40" s="116"/>
      <c r="E40" s="116"/>
      <c r="F40" s="116"/>
      <c r="G40" s="109" t="str">
        <f t="shared" si="1"/>
        <v/>
      </c>
      <c r="H40" s="113"/>
      <c r="I40" s="114" t="s">
        <v>70</v>
      </c>
      <c r="J40" s="114" t="s">
        <v>406</v>
      </c>
      <c r="K40" s="117"/>
      <c r="L40" s="107"/>
      <c r="M40" s="118" t="str">
        <f t="shared" si="0"/>
        <v/>
      </c>
      <c r="N40" s="107"/>
      <c r="O40" s="60"/>
    </row>
    <row r="41" spans="1:15" s="7" customFormat="1" ht="24.75" customHeight="1" x14ac:dyDescent="0.25">
      <c r="A41" s="74">
        <v>8</v>
      </c>
      <c r="B41" s="113"/>
      <c r="C41" s="107"/>
      <c r="D41" s="116"/>
      <c r="E41" s="116"/>
      <c r="F41" s="116"/>
      <c r="G41" s="109" t="str">
        <f t="shared" si="1"/>
        <v/>
      </c>
      <c r="H41" s="113"/>
      <c r="I41" s="114" t="s">
        <v>41</v>
      </c>
      <c r="J41" s="114" t="s">
        <v>41</v>
      </c>
      <c r="K41" s="117"/>
      <c r="L41" s="107"/>
      <c r="M41" s="118" t="str">
        <f t="shared" si="0"/>
        <v/>
      </c>
      <c r="N41" s="107"/>
      <c r="O41" s="60"/>
    </row>
    <row r="42" spans="1:15" s="7" customFormat="1" ht="24.75" customHeight="1" x14ac:dyDescent="0.25">
      <c r="A42" s="74">
        <v>9</v>
      </c>
      <c r="B42" s="113"/>
      <c r="C42" s="107"/>
      <c r="D42" s="116"/>
      <c r="E42" s="116"/>
      <c r="F42" s="116"/>
      <c r="G42" s="109" t="str">
        <f t="shared" si="1"/>
        <v/>
      </c>
      <c r="H42" s="113"/>
      <c r="I42" s="114" t="s">
        <v>261</v>
      </c>
      <c r="J42" s="114" t="s">
        <v>262</v>
      </c>
      <c r="K42" s="117"/>
      <c r="L42" s="107"/>
      <c r="M42" s="118" t="str">
        <f t="shared" si="0"/>
        <v/>
      </c>
      <c r="N42" s="107"/>
      <c r="O42" s="60"/>
    </row>
    <row r="43" spans="1:15" s="7" customFormat="1" ht="24.75" customHeight="1" x14ac:dyDescent="0.25">
      <c r="A43" s="74">
        <v>10</v>
      </c>
      <c r="B43" s="113"/>
      <c r="C43" s="107"/>
      <c r="D43" s="116"/>
      <c r="E43" s="116"/>
      <c r="F43" s="116"/>
      <c r="G43" s="109" t="str">
        <f t="shared" si="1"/>
        <v/>
      </c>
      <c r="H43" s="113"/>
      <c r="I43" s="116" t="s">
        <v>1161</v>
      </c>
      <c r="J43" s="116" t="s">
        <v>1040</v>
      </c>
      <c r="K43" s="117"/>
      <c r="L43" s="107"/>
      <c r="M43" s="118" t="str">
        <f t="shared" si="0"/>
        <v/>
      </c>
      <c r="N43" s="107"/>
      <c r="O43" s="60"/>
    </row>
    <row r="44" spans="1:15" s="7" customFormat="1" ht="24.75" customHeight="1" x14ac:dyDescent="0.25">
      <c r="A44" s="74">
        <v>11</v>
      </c>
      <c r="B44" s="113"/>
      <c r="C44" s="107"/>
      <c r="D44" s="116"/>
      <c r="E44" s="116"/>
      <c r="F44" s="116"/>
      <c r="G44" s="109" t="str">
        <f t="shared" si="1"/>
        <v/>
      </c>
      <c r="H44" s="113"/>
      <c r="I44" s="116" t="s">
        <v>1076</v>
      </c>
      <c r="J44" s="116" t="s">
        <v>1077</v>
      </c>
      <c r="K44" s="117"/>
      <c r="L44" s="107"/>
      <c r="M44" s="118" t="str">
        <f t="shared" si="0"/>
        <v/>
      </c>
      <c r="N44" s="107"/>
      <c r="O44" s="60"/>
    </row>
    <row r="45" spans="1:15" s="7" customFormat="1" ht="24.75" customHeight="1" x14ac:dyDescent="0.25">
      <c r="A45" s="74">
        <v>12</v>
      </c>
      <c r="B45" s="113"/>
      <c r="C45" s="107"/>
      <c r="D45" s="116"/>
      <c r="E45" s="116"/>
      <c r="F45" s="116"/>
      <c r="G45" s="109" t="str">
        <f t="shared" si="1"/>
        <v/>
      </c>
      <c r="H45" s="113"/>
      <c r="I45" s="116" t="s">
        <v>169</v>
      </c>
      <c r="J45" s="116" t="s">
        <v>172</v>
      </c>
      <c r="K45" s="117"/>
      <c r="L45" s="107"/>
      <c r="M45" s="118" t="str">
        <f t="shared" si="0"/>
        <v/>
      </c>
      <c r="N45" s="107"/>
      <c r="O45" s="60"/>
    </row>
    <row r="46" spans="1:15" s="7" customFormat="1" ht="24.75" customHeight="1" x14ac:dyDescent="0.25">
      <c r="A46" s="74">
        <v>13</v>
      </c>
      <c r="B46" s="113"/>
      <c r="C46" s="107"/>
      <c r="D46" s="116"/>
      <c r="E46" s="116"/>
      <c r="F46" s="116"/>
      <c r="G46" s="109" t="str">
        <f t="shared" si="1"/>
        <v/>
      </c>
      <c r="H46" s="113"/>
      <c r="I46" s="116" t="s">
        <v>1162</v>
      </c>
      <c r="J46" s="116" t="s">
        <v>1159</v>
      </c>
      <c r="K46" s="117"/>
      <c r="L46" s="107"/>
      <c r="M46" s="118" t="str">
        <f t="shared" si="0"/>
        <v/>
      </c>
      <c r="N46" s="107"/>
      <c r="O46" s="60"/>
    </row>
    <row r="47" spans="1:15" s="7" customFormat="1" ht="24.75" customHeight="1" x14ac:dyDescent="0.25">
      <c r="A47" s="74">
        <v>14</v>
      </c>
      <c r="B47" s="113"/>
      <c r="C47" s="107"/>
      <c r="D47" s="116"/>
      <c r="E47" s="116"/>
      <c r="F47" s="116"/>
      <c r="G47" s="109" t="str">
        <f t="shared" si="1"/>
        <v/>
      </c>
      <c r="H47" s="113"/>
      <c r="I47" s="116" t="s">
        <v>214</v>
      </c>
      <c r="J47" s="116" t="s">
        <v>217</v>
      </c>
      <c r="K47" s="117"/>
      <c r="L47" s="107"/>
      <c r="M47" s="118" t="str">
        <f t="shared" si="0"/>
        <v/>
      </c>
      <c r="N47" s="107"/>
      <c r="O47" s="60"/>
    </row>
    <row r="48" spans="1:15" s="7" customFormat="1" ht="24.75" customHeight="1" x14ac:dyDescent="0.25">
      <c r="A48" s="74">
        <v>15</v>
      </c>
      <c r="B48" s="113"/>
      <c r="C48" s="107"/>
      <c r="D48" s="116"/>
      <c r="E48" s="116"/>
      <c r="F48" s="116"/>
      <c r="G48" s="109" t="str">
        <f t="shared" si="1"/>
        <v/>
      </c>
      <c r="H48" s="113"/>
      <c r="I48" s="116" t="s">
        <v>261</v>
      </c>
      <c r="J48" s="116" t="s">
        <v>262</v>
      </c>
      <c r="K48" s="117"/>
      <c r="L48" s="107"/>
      <c r="M48" s="118" t="str">
        <f t="shared" si="0"/>
        <v/>
      </c>
      <c r="N48" s="107"/>
      <c r="O48" s="60"/>
    </row>
    <row r="49" spans="1:15" s="7" customFormat="1" ht="24.75" customHeight="1" x14ac:dyDescent="0.25">
      <c r="A49" s="74">
        <v>16</v>
      </c>
      <c r="B49" s="113"/>
      <c r="C49" s="107"/>
      <c r="D49" s="116"/>
      <c r="E49" s="116"/>
      <c r="F49" s="116"/>
      <c r="G49" s="109" t="str">
        <f t="shared" si="1"/>
        <v/>
      </c>
      <c r="H49" s="113"/>
      <c r="I49" s="116" t="s">
        <v>1084</v>
      </c>
      <c r="J49" s="116" t="s">
        <v>1087</v>
      </c>
      <c r="K49" s="117"/>
      <c r="L49" s="107"/>
      <c r="M49" s="118" t="str">
        <f t="shared" si="0"/>
        <v/>
      </c>
      <c r="N49" s="107"/>
      <c r="O49" s="60"/>
    </row>
    <row r="50" spans="1:15" s="7" customFormat="1" ht="24.75" customHeight="1" x14ac:dyDescent="0.25">
      <c r="A50" s="74">
        <v>17</v>
      </c>
      <c r="B50" s="113"/>
      <c r="C50" s="107"/>
      <c r="D50" s="116"/>
      <c r="E50" s="116"/>
      <c r="F50" s="116"/>
      <c r="G50" s="109" t="str">
        <f t="shared" si="1"/>
        <v/>
      </c>
      <c r="H50" s="113"/>
      <c r="I50" s="116" t="s">
        <v>41</v>
      </c>
      <c r="J50" s="116" t="s">
        <v>41</v>
      </c>
      <c r="K50" s="117"/>
      <c r="L50" s="107"/>
      <c r="M50" s="118" t="str">
        <f t="shared" si="0"/>
        <v/>
      </c>
      <c r="N50" s="107"/>
      <c r="O50" s="60"/>
    </row>
    <row r="51" spans="1:15" s="7" customFormat="1" ht="24.75" customHeight="1" x14ac:dyDescent="0.25">
      <c r="A51" s="74">
        <v>18</v>
      </c>
      <c r="B51" s="113"/>
      <c r="C51" s="107"/>
      <c r="D51" s="116"/>
      <c r="E51" s="116"/>
      <c r="F51" s="116"/>
      <c r="G51" s="109" t="str">
        <f t="shared" si="1"/>
        <v/>
      </c>
      <c r="H51" s="113"/>
      <c r="I51" s="116" t="s">
        <v>1161</v>
      </c>
      <c r="J51" s="116" t="s">
        <v>1044</v>
      </c>
      <c r="K51" s="117"/>
      <c r="L51" s="107"/>
      <c r="M51" s="118" t="str">
        <f t="shared" si="0"/>
        <v/>
      </c>
      <c r="N51" s="107"/>
      <c r="O51" s="60"/>
    </row>
    <row r="52" spans="1:15" s="7" customFormat="1" ht="24.75" customHeight="1" x14ac:dyDescent="0.25">
      <c r="A52" s="74">
        <v>19</v>
      </c>
      <c r="B52" s="113"/>
      <c r="C52" s="107"/>
      <c r="D52" s="116"/>
      <c r="E52" s="116"/>
      <c r="F52" s="116"/>
      <c r="G52" s="109" t="str">
        <f t="shared" si="1"/>
        <v/>
      </c>
      <c r="H52" s="113"/>
      <c r="I52" s="116" t="s">
        <v>868</v>
      </c>
      <c r="J52" s="116" t="s">
        <v>829</v>
      </c>
      <c r="K52" s="117"/>
      <c r="L52" s="107"/>
      <c r="M52" s="118" t="str">
        <f t="shared" si="0"/>
        <v/>
      </c>
      <c r="N52" s="107"/>
      <c r="O52" s="60"/>
    </row>
    <row r="53" spans="1:15" s="7" customFormat="1" ht="24.75" customHeight="1" x14ac:dyDescent="0.25">
      <c r="A53" s="74">
        <v>20</v>
      </c>
      <c r="B53" s="113"/>
      <c r="C53" s="107"/>
      <c r="D53" s="116"/>
      <c r="E53" s="116"/>
      <c r="F53" s="116"/>
      <c r="G53" s="109" t="str">
        <f t="shared" si="1"/>
        <v/>
      </c>
      <c r="H53" s="113"/>
      <c r="I53" s="116" t="s">
        <v>747</v>
      </c>
      <c r="J53" s="116" t="s">
        <v>708</v>
      </c>
      <c r="K53" s="117"/>
      <c r="L53" s="107"/>
      <c r="M53" s="118" t="str">
        <f t="shared" si="0"/>
        <v/>
      </c>
      <c r="N53" s="107"/>
      <c r="O53" s="60"/>
    </row>
    <row r="54" spans="1:15" s="7" customFormat="1" ht="24.75" customHeight="1" thickBot="1" x14ac:dyDescent="0.3">
      <c r="A54" s="80"/>
      <c r="B54" s="80"/>
      <c r="C54" s="80"/>
      <c r="D54" s="80"/>
      <c r="E54" s="80"/>
      <c r="F54" s="80"/>
      <c r="G54" s="80"/>
      <c r="H54" s="80"/>
      <c r="I54" s="80"/>
      <c r="J54" s="80"/>
      <c r="K54" s="80"/>
      <c r="L54" s="80"/>
      <c r="M54" s="80"/>
      <c r="N54" s="87"/>
      <c r="O54" s="79"/>
    </row>
    <row r="55" spans="1:15" ht="8.25" customHeight="1" thickBot="1" x14ac:dyDescent="0.3"/>
    <row r="56" spans="1:15" s="20" customFormat="1" ht="31.5" customHeight="1" thickBot="1" x14ac:dyDescent="0.3">
      <c r="A56" s="176" t="s">
        <v>2662</v>
      </c>
      <c r="B56" s="177"/>
      <c r="C56" s="177"/>
      <c r="D56" s="177"/>
      <c r="E56" s="177"/>
      <c r="F56" s="177"/>
      <c r="G56" s="177"/>
      <c r="H56" s="177"/>
      <c r="I56" s="177"/>
      <c r="J56" s="177"/>
      <c r="K56" s="177"/>
      <c r="L56" s="177"/>
      <c r="M56" s="177"/>
      <c r="N56" s="177"/>
      <c r="O56" s="178"/>
    </row>
    <row r="57" spans="1:15" ht="15" customHeight="1" x14ac:dyDescent="0.25">
      <c r="A57" s="179" t="s">
        <v>15</v>
      </c>
      <c r="B57" s="180"/>
      <c r="C57" s="180"/>
      <c r="D57" s="180"/>
      <c r="E57" s="180"/>
      <c r="F57" s="180"/>
      <c r="G57" s="180"/>
      <c r="H57" s="180"/>
      <c r="I57" s="180"/>
      <c r="J57" s="180"/>
      <c r="K57" s="180"/>
      <c r="L57" s="180"/>
      <c r="M57" s="180"/>
      <c r="N57" s="180"/>
      <c r="O57" s="181"/>
    </row>
    <row r="58" spans="1:15" x14ac:dyDescent="0.25">
      <c r="A58" s="182"/>
      <c r="B58" s="183"/>
      <c r="C58" s="183"/>
      <c r="D58" s="183"/>
      <c r="E58" s="183"/>
      <c r="F58" s="183"/>
      <c r="G58" s="183"/>
      <c r="H58" s="183"/>
      <c r="I58" s="183"/>
      <c r="J58" s="183"/>
      <c r="K58" s="183"/>
      <c r="L58" s="183"/>
      <c r="M58" s="183"/>
      <c r="N58" s="183"/>
      <c r="O58" s="184"/>
    </row>
    <row r="59" spans="1:15" s="1" customFormat="1" ht="26.25" customHeight="1" x14ac:dyDescent="0.25">
      <c r="I59" s="163" t="s">
        <v>11</v>
      </c>
      <c r="J59" s="164"/>
    </row>
    <row r="60" spans="1:15" s="1" customFormat="1" ht="44.25" customHeight="1" x14ac:dyDescent="0.25">
      <c r="A60" s="91" t="s">
        <v>2632</v>
      </c>
      <c r="B60" s="92" t="s">
        <v>7</v>
      </c>
      <c r="C60" s="92" t="s">
        <v>25</v>
      </c>
      <c r="D60" s="92" t="s">
        <v>26</v>
      </c>
      <c r="E60" s="92" t="s">
        <v>2702</v>
      </c>
      <c r="F60" s="92" t="s">
        <v>2703</v>
      </c>
      <c r="G60" s="92" t="s">
        <v>30</v>
      </c>
      <c r="H60" s="92" t="s">
        <v>9</v>
      </c>
      <c r="I60" s="93" t="s">
        <v>13</v>
      </c>
      <c r="J60" s="93" t="s">
        <v>12</v>
      </c>
      <c r="K60" s="92" t="s">
        <v>8</v>
      </c>
      <c r="L60" s="92" t="s">
        <v>2633</v>
      </c>
      <c r="M60" s="92" t="s">
        <v>2634</v>
      </c>
      <c r="N60" s="92" t="s">
        <v>10</v>
      </c>
      <c r="O60" s="97" t="s">
        <v>1166</v>
      </c>
    </row>
    <row r="61" spans="1:15" s="6" customFormat="1" ht="24.75" customHeight="1" x14ac:dyDescent="0.25">
      <c r="A61" s="73">
        <v>1</v>
      </c>
      <c r="B61" s="106" t="s">
        <v>1170</v>
      </c>
      <c r="C61" s="107" t="s">
        <v>38</v>
      </c>
      <c r="D61" s="101" t="s">
        <v>29</v>
      </c>
      <c r="E61" s="108">
        <v>43172</v>
      </c>
      <c r="F61" s="108">
        <v>43598</v>
      </c>
      <c r="G61" s="109">
        <f>IF(AND(E61&lt;&gt;"",F61&lt;&gt;""),((F61-E61)/30),"")</f>
        <v>14.2</v>
      </c>
      <c r="H61" s="106"/>
      <c r="I61" s="110" t="s">
        <v>465</v>
      </c>
      <c r="J61" s="110" t="s">
        <v>50</v>
      </c>
      <c r="K61" s="119">
        <v>1500000000</v>
      </c>
      <c r="L61" s="120">
        <f t="shared" ref="L61:L80" si="2">+IF(AND(K61&gt;0,O61="Ejecución"),K61/877802,IF(AND(K61&gt;0,O61&lt;&gt;"Ejecución"),"-",""))</f>
        <v>1708.8136048903966</v>
      </c>
      <c r="M61" s="107" t="s">
        <v>1154</v>
      </c>
      <c r="N61" s="118">
        <f t="shared" ref="N61:N80" si="3">+IF(M61="No",1,IF(M61="Si","Ingrese %",""))</f>
        <v>1</v>
      </c>
      <c r="O61" s="121" t="s">
        <v>1156</v>
      </c>
    </row>
    <row r="62" spans="1:15" s="6" customFormat="1" ht="24.75" customHeight="1" x14ac:dyDescent="0.25">
      <c r="A62" s="73">
        <v>2</v>
      </c>
      <c r="B62" s="106" t="s">
        <v>1170</v>
      </c>
      <c r="C62" s="107"/>
      <c r="D62" s="101" t="s">
        <v>29</v>
      </c>
      <c r="E62" s="108">
        <v>43172</v>
      </c>
      <c r="F62" s="108">
        <v>43598</v>
      </c>
      <c r="G62" s="109">
        <f>IF(AND(E62&lt;&gt;"",F62&lt;&gt;""),((F62-E62)/30),"")</f>
        <v>14.2</v>
      </c>
      <c r="H62" s="106"/>
      <c r="I62" s="110" t="s">
        <v>214</v>
      </c>
      <c r="J62" s="110" t="s">
        <v>43</v>
      </c>
      <c r="K62" s="122">
        <v>900324234234</v>
      </c>
      <c r="L62" s="120">
        <f t="shared" si="2"/>
        <v>1025657.5335143916</v>
      </c>
      <c r="M62" s="107" t="s">
        <v>31</v>
      </c>
      <c r="N62" s="118" t="str">
        <f t="shared" si="3"/>
        <v>Ingrese %</v>
      </c>
      <c r="O62" s="121" t="s">
        <v>1156</v>
      </c>
    </row>
    <row r="63" spans="1:15" s="6" customFormat="1" ht="24.75" customHeight="1" x14ac:dyDescent="0.25">
      <c r="A63" s="73">
        <v>3</v>
      </c>
      <c r="B63" s="106" t="s">
        <v>1170</v>
      </c>
      <c r="C63" s="107"/>
      <c r="D63" s="101" t="s">
        <v>29</v>
      </c>
      <c r="E63" s="108">
        <v>43172</v>
      </c>
      <c r="F63" s="108">
        <v>43598</v>
      </c>
      <c r="G63" s="109">
        <f t="shared" ref="G63:G80" si="4">IF(AND(E63&lt;&gt;"",F63&lt;&gt;""),((F63-E63)/30),"")</f>
        <v>14.2</v>
      </c>
      <c r="H63" s="106"/>
      <c r="I63" s="110" t="s">
        <v>41</v>
      </c>
      <c r="J63" s="110" t="s">
        <v>41</v>
      </c>
      <c r="K63" s="122">
        <v>4324324234</v>
      </c>
      <c r="L63" s="120">
        <f t="shared" si="2"/>
        <v>4926.3093886776287</v>
      </c>
      <c r="M63" s="107" t="s">
        <v>1154</v>
      </c>
      <c r="N63" s="118">
        <f t="shared" si="3"/>
        <v>1</v>
      </c>
      <c r="O63" s="121" t="s">
        <v>1156</v>
      </c>
    </row>
    <row r="64" spans="1:15" s="6" customFormat="1" ht="24.75" customHeight="1" x14ac:dyDescent="0.25">
      <c r="A64" s="73">
        <v>4</v>
      </c>
      <c r="B64" s="113"/>
      <c r="C64" s="107"/>
      <c r="D64" s="114"/>
      <c r="E64" s="115"/>
      <c r="F64" s="115"/>
      <c r="G64" s="109" t="str">
        <f t="shared" si="4"/>
        <v/>
      </c>
      <c r="H64" s="113"/>
      <c r="I64" s="114" t="s">
        <v>1140</v>
      </c>
      <c r="J64" s="114" t="s">
        <v>813</v>
      </c>
      <c r="K64" s="122">
        <v>454535</v>
      </c>
      <c r="L64" s="120">
        <f t="shared" si="2"/>
        <v>0.51781039459923761</v>
      </c>
      <c r="M64" s="107"/>
      <c r="N64" s="118" t="str">
        <f t="shared" si="3"/>
        <v/>
      </c>
      <c r="O64" s="121" t="s">
        <v>1156</v>
      </c>
    </row>
    <row r="65" spans="1:15" s="7" customFormat="1" ht="24.75" customHeight="1" x14ac:dyDescent="0.25">
      <c r="A65" s="74">
        <v>5</v>
      </c>
      <c r="B65" s="113"/>
      <c r="C65" s="107"/>
      <c r="D65" s="116"/>
      <c r="E65" s="116"/>
      <c r="F65" s="116"/>
      <c r="G65" s="109" t="str">
        <f t="shared" si="4"/>
        <v/>
      </c>
      <c r="H65" s="113"/>
      <c r="I65" s="114" t="s">
        <v>1148</v>
      </c>
      <c r="J65" s="114" t="s">
        <v>894</v>
      </c>
      <c r="K65" s="122">
        <v>756545435</v>
      </c>
      <c r="L65" s="120">
        <f t="shared" si="2"/>
        <v>861.86342136381552</v>
      </c>
      <c r="M65" s="107"/>
      <c r="N65" s="118" t="str">
        <f t="shared" si="3"/>
        <v/>
      </c>
      <c r="O65" s="121" t="s">
        <v>1156</v>
      </c>
    </row>
    <row r="66" spans="1:15" s="7" customFormat="1" ht="24.75" customHeight="1" x14ac:dyDescent="0.25">
      <c r="A66" s="74">
        <v>6</v>
      </c>
      <c r="B66" s="113"/>
      <c r="C66" s="107"/>
      <c r="D66" s="116"/>
      <c r="E66" s="116"/>
      <c r="F66" s="116"/>
      <c r="G66" s="109" t="str">
        <f t="shared" si="4"/>
        <v/>
      </c>
      <c r="H66" s="113"/>
      <c r="I66" s="114" t="s">
        <v>747</v>
      </c>
      <c r="J66" s="114" t="s">
        <v>752</v>
      </c>
      <c r="K66" s="122">
        <v>233244434</v>
      </c>
      <c r="L66" s="120">
        <f t="shared" si="2"/>
        <v>265.71417472277346</v>
      </c>
      <c r="M66" s="107"/>
      <c r="N66" s="118" t="str">
        <f t="shared" si="3"/>
        <v/>
      </c>
      <c r="O66" s="121" t="s">
        <v>1156</v>
      </c>
    </row>
    <row r="67" spans="1:15" s="7" customFormat="1" ht="24.75" customHeight="1" x14ac:dyDescent="0.25">
      <c r="A67" s="74">
        <v>7</v>
      </c>
      <c r="B67" s="113"/>
      <c r="C67" s="107"/>
      <c r="D67" s="116"/>
      <c r="E67" s="116"/>
      <c r="F67" s="116"/>
      <c r="G67" s="109" t="str">
        <f t="shared" si="4"/>
        <v/>
      </c>
      <c r="H67" s="113"/>
      <c r="I67" s="114" t="s">
        <v>70</v>
      </c>
      <c r="J67" s="114" t="s">
        <v>406</v>
      </c>
      <c r="K67" s="122"/>
      <c r="L67" s="120" t="str">
        <f t="shared" si="2"/>
        <v/>
      </c>
      <c r="M67" s="107"/>
      <c r="N67" s="118" t="str">
        <f t="shared" si="3"/>
        <v/>
      </c>
      <c r="O67" s="121"/>
    </row>
    <row r="68" spans="1:15" s="7" customFormat="1" ht="24.75" customHeight="1" x14ac:dyDescent="0.25">
      <c r="A68" s="74">
        <v>8</v>
      </c>
      <c r="B68" s="113"/>
      <c r="C68" s="107"/>
      <c r="D68" s="116"/>
      <c r="E68" s="116"/>
      <c r="F68" s="116"/>
      <c r="G68" s="109" t="str">
        <f t="shared" si="4"/>
        <v/>
      </c>
      <c r="H68" s="113"/>
      <c r="I68" s="114" t="s">
        <v>41</v>
      </c>
      <c r="J68" s="114" t="s">
        <v>41</v>
      </c>
      <c r="K68" s="122"/>
      <c r="L68" s="120" t="str">
        <f t="shared" si="2"/>
        <v/>
      </c>
      <c r="M68" s="107"/>
      <c r="N68" s="118" t="str">
        <f t="shared" si="3"/>
        <v/>
      </c>
      <c r="O68" s="121"/>
    </row>
    <row r="69" spans="1:15" s="7" customFormat="1" ht="24.75" customHeight="1" x14ac:dyDescent="0.25">
      <c r="A69" s="74">
        <v>9</v>
      </c>
      <c r="B69" s="113"/>
      <c r="C69" s="107"/>
      <c r="D69" s="116"/>
      <c r="E69" s="116"/>
      <c r="F69" s="116"/>
      <c r="G69" s="109" t="str">
        <f t="shared" si="4"/>
        <v/>
      </c>
      <c r="H69" s="113"/>
      <c r="I69" s="114" t="s">
        <v>261</v>
      </c>
      <c r="J69" s="114" t="s">
        <v>262</v>
      </c>
      <c r="K69" s="122"/>
      <c r="L69" s="120" t="str">
        <f t="shared" si="2"/>
        <v/>
      </c>
      <c r="M69" s="107"/>
      <c r="N69" s="118" t="str">
        <f t="shared" si="3"/>
        <v/>
      </c>
      <c r="O69" s="121"/>
    </row>
    <row r="70" spans="1:15" s="7" customFormat="1" ht="24.75" customHeight="1" x14ac:dyDescent="0.25">
      <c r="A70" s="74">
        <v>10</v>
      </c>
      <c r="B70" s="113"/>
      <c r="C70" s="107"/>
      <c r="D70" s="116"/>
      <c r="E70" s="116"/>
      <c r="F70" s="116"/>
      <c r="G70" s="109" t="str">
        <f t="shared" si="4"/>
        <v/>
      </c>
      <c r="H70" s="113"/>
      <c r="I70" s="116" t="s">
        <v>459</v>
      </c>
      <c r="J70" s="116" t="s">
        <v>968</v>
      </c>
      <c r="K70" s="122"/>
      <c r="L70" s="120" t="str">
        <f t="shared" si="2"/>
        <v/>
      </c>
      <c r="M70" s="107"/>
      <c r="N70" s="118" t="str">
        <f t="shared" si="3"/>
        <v/>
      </c>
      <c r="O70" s="121"/>
    </row>
    <row r="71" spans="1:15" s="7" customFormat="1" ht="24.75" customHeight="1" x14ac:dyDescent="0.25">
      <c r="A71" s="74">
        <v>11</v>
      </c>
      <c r="B71" s="113"/>
      <c r="C71" s="107"/>
      <c r="D71" s="116"/>
      <c r="E71" s="116"/>
      <c r="F71" s="116"/>
      <c r="G71" s="109" t="str">
        <f t="shared" si="4"/>
        <v/>
      </c>
      <c r="H71" s="113"/>
      <c r="I71" s="116" t="s">
        <v>1076</v>
      </c>
      <c r="J71" s="116" t="s">
        <v>1077</v>
      </c>
      <c r="K71" s="122"/>
      <c r="L71" s="120" t="str">
        <f t="shared" si="2"/>
        <v/>
      </c>
      <c r="M71" s="107"/>
      <c r="N71" s="118" t="str">
        <f t="shared" si="3"/>
        <v/>
      </c>
      <c r="O71" s="121"/>
    </row>
    <row r="72" spans="1:15" s="7" customFormat="1" ht="24.75" customHeight="1" x14ac:dyDescent="0.25">
      <c r="A72" s="74">
        <v>12</v>
      </c>
      <c r="B72" s="113"/>
      <c r="C72" s="107"/>
      <c r="D72" s="116"/>
      <c r="E72" s="116"/>
      <c r="F72" s="116"/>
      <c r="G72" s="109" t="str">
        <f t="shared" si="4"/>
        <v/>
      </c>
      <c r="H72" s="113"/>
      <c r="I72" s="116" t="s">
        <v>70</v>
      </c>
      <c r="J72" s="116" t="s">
        <v>172</v>
      </c>
      <c r="K72" s="122"/>
      <c r="L72" s="120" t="str">
        <f t="shared" si="2"/>
        <v/>
      </c>
      <c r="M72" s="107"/>
      <c r="N72" s="118" t="str">
        <f t="shared" si="3"/>
        <v/>
      </c>
      <c r="O72" s="121"/>
    </row>
    <row r="73" spans="1:15" s="7" customFormat="1" ht="24.75" customHeight="1" x14ac:dyDescent="0.25">
      <c r="A73" s="74">
        <v>13</v>
      </c>
      <c r="B73" s="113"/>
      <c r="C73" s="107"/>
      <c r="D73" s="116"/>
      <c r="E73" s="116"/>
      <c r="F73" s="116"/>
      <c r="G73" s="109" t="str">
        <f t="shared" si="4"/>
        <v/>
      </c>
      <c r="H73" s="113"/>
      <c r="I73" s="116" t="s">
        <v>1162</v>
      </c>
      <c r="J73" s="116" t="s">
        <v>1159</v>
      </c>
      <c r="K73" s="122"/>
      <c r="L73" s="120" t="str">
        <f t="shared" si="2"/>
        <v/>
      </c>
      <c r="M73" s="107"/>
      <c r="N73" s="118" t="str">
        <f t="shared" si="3"/>
        <v/>
      </c>
      <c r="O73" s="121"/>
    </row>
    <row r="74" spans="1:15" s="7" customFormat="1" ht="24.75" customHeight="1" x14ac:dyDescent="0.25">
      <c r="A74" s="74">
        <v>14</v>
      </c>
      <c r="B74" s="113"/>
      <c r="C74" s="107"/>
      <c r="D74" s="116"/>
      <c r="E74" s="116"/>
      <c r="F74" s="116"/>
      <c r="G74" s="109" t="str">
        <f t="shared" si="4"/>
        <v/>
      </c>
      <c r="H74" s="113"/>
      <c r="I74" s="116" t="s">
        <v>214</v>
      </c>
      <c r="J74" s="116" t="s">
        <v>217</v>
      </c>
      <c r="K74" s="122"/>
      <c r="L74" s="120" t="str">
        <f t="shared" si="2"/>
        <v/>
      </c>
      <c r="M74" s="107"/>
      <c r="N74" s="118" t="str">
        <f t="shared" si="3"/>
        <v/>
      </c>
      <c r="O74" s="121"/>
    </row>
    <row r="75" spans="1:15" s="7" customFormat="1" ht="24.75" customHeight="1" x14ac:dyDescent="0.25">
      <c r="A75" s="74">
        <v>15</v>
      </c>
      <c r="B75" s="113"/>
      <c r="C75" s="107"/>
      <c r="D75" s="116"/>
      <c r="E75" s="116"/>
      <c r="F75" s="116"/>
      <c r="G75" s="109" t="str">
        <f t="shared" si="4"/>
        <v/>
      </c>
      <c r="H75" s="113"/>
      <c r="I75" s="116" t="s">
        <v>261</v>
      </c>
      <c r="J75" s="116" t="s">
        <v>262</v>
      </c>
      <c r="K75" s="122"/>
      <c r="L75" s="120" t="str">
        <f t="shared" si="2"/>
        <v/>
      </c>
      <c r="M75" s="107"/>
      <c r="N75" s="118" t="str">
        <f t="shared" si="3"/>
        <v/>
      </c>
      <c r="O75" s="121"/>
    </row>
    <row r="76" spans="1:15" s="7" customFormat="1" ht="24.75" customHeight="1" x14ac:dyDescent="0.25">
      <c r="A76" s="74">
        <v>16</v>
      </c>
      <c r="B76" s="113"/>
      <c r="C76" s="107"/>
      <c r="D76" s="116"/>
      <c r="E76" s="116"/>
      <c r="F76" s="116"/>
      <c r="G76" s="109" t="str">
        <f t="shared" si="4"/>
        <v/>
      </c>
      <c r="H76" s="113"/>
      <c r="I76" s="116" t="s">
        <v>1084</v>
      </c>
      <c r="J76" s="116" t="s">
        <v>1087</v>
      </c>
      <c r="K76" s="122"/>
      <c r="L76" s="120" t="str">
        <f t="shared" si="2"/>
        <v/>
      </c>
      <c r="M76" s="107"/>
      <c r="N76" s="118" t="str">
        <f t="shared" si="3"/>
        <v/>
      </c>
      <c r="O76" s="121"/>
    </row>
    <row r="77" spans="1:15" s="7" customFormat="1" ht="24.75" customHeight="1" x14ac:dyDescent="0.25">
      <c r="A77" s="74">
        <v>17</v>
      </c>
      <c r="B77" s="113"/>
      <c r="C77" s="107"/>
      <c r="D77" s="116"/>
      <c r="E77" s="116"/>
      <c r="F77" s="116"/>
      <c r="G77" s="109" t="str">
        <f t="shared" si="4"/>
        <v/>
      </c>
      <c r="H77" s="113"/>
      <c r="I77" s="116" t="s">
        <v>41</v>
      </c>
      <c r="J77" s="116" t="s">
        <v>41</v>
      </c>
      <c r="K77" s="122"/>
      <c r="L77" s="120" t="str">
        <f t="shared" si="2"/>
        <v/>
      </c>
      <c r="M77" s="107"/>
      <c r="N77" s="118" t="str">
        <f t="shared" si="3"/>
        <v/>
      </c>
      <c r="O77" s="121"/>
    </row>
    <row r="78" spans="1:15" s="7" customFormat="1" ht="24.75" customHeight="1" x14ac:dyDescent="0.25">
      <c r="A78" s="74">
        <v>18</v>
      </c>
      <c r="B78" s="113"/>
      <c r="C78" s="107"/>
      <c r="D78" s="116"/>
      <c r="E78" s="116"/>
      <c r="F78" s="116"/>
      <c r="G78" s="109" t="str">
        <f t="shared" si="4"/>
        <v/>
      </c>
      <c r="H78" s="113"/>
      <c r="I78" s="116" t="s">
        <v>1161</v>
      </c>
      <c r="J78" s="116" t="s">
        <v>1044</v>
      </c>
      <c r="K78" s="122"/>
      <c r="L78" s="120" t="str">
        <f t="shared" si="2"/>
        <v/>
      </c>
      <c r="M78" s="107"/>
      <c r="N78" s="118" t="str">
        <f t="shared" si="3"/>
        <v/>
      </c>
      <c r="O78" s="121"/>
    </row>
    <row r="79" spans="1:15" s="7" customFormat="1" ht="24.75" customHeight="1" x14ac:dyDescent="0.25">
      <c r="A79" s="74">
        <v>19</v>
      </c>
      <c r="B79" s="113"/>
      <c r="C79" s="107"/>
      <c r="D79" s="116"/>
      <c r="E79" s="116"/>
      <c r="F79" s="116"/>
      <c r="G79" s="109" t="str">
        <f t="shared" si="4"/>
        <v/>
      </c>
      <c r="H79" s="113"/>
      <c r="I79" s="116" t="s">
        <v>1163</v>
      </c>
      <c r="J79" s="116" t="s">
        <v>829</v>
      </c>
      <c r="K79" s="122"/>
      <c r="L79" s="120" t="str">
        <f t="shared" si="2"/>
        <v/>
      </c>
      <c r="M79" s="107"/>
      <c r="N79" s="118" t="str">
        <f t="shared" si="3"/>
        <v/>
      </c>
      <c r="O79" s="121"/>
    </row>
    <row r="80" spans="1:15" s="7" customFormat="1" ht="24.75" customHeight="1" x14ac:dyDescent="0.25">
      <c r="A80" s="74">
        <v>20</v>
      </c>
      <c r="B80" s="113"/>
      <c r="C80" s="107"/>
      <c r="D80" s="116"/>
      <c r="E80" s="116"/>
      <c r="F80" s="116"/>
      <c r="G80" s="109" t="str">
        <f t="shared" si="4"/>
        <v/>
      </c>
      <c r="H80" s="113"/>
      <c r="I80" s="116" t="s">
        <v>1160</v>
      </c>
      <c r="J80" s="116" t="s">
        <v>708</v>
      </c>
      <c r="K80" s="122"/>
      <c r="L80" s="120" t="str">
        <f t="shared" si="2"/>
        <v/>
      </c>
      <c r="M80" s="107"/>
      <c r="N80" s="118" t="str">
        <f t="shared" si="3"/>
        <v/>
      </c>
      <c r="O80" s="121"/>
    </row>
    <row r="81" spans="1:21" s="7" customFormat="1" ht="24.75" customHeight="1" x14ac:dyDescent="0.25">
      <c r="A81" s="80"/>
      <c r="B81" s="80"/>
      <c r="C81" s="80"/>
      <c r="D81" s="80"/>
      <c r="E81" s="80"/>
      <c r="F81" s="80"/>
      <c r="G81" s="80"/>
      <c r="H81" s="80"/>
      <c r="I81" s="80"/>
      <c r="J81" s="80"/>
      <c r="K81" s="80"/>
      <c r="L81" s="80"/>
      <c r="M81" s="80"/>
      <c r="N81" s="80"/>
      <c r="O81" s="80"/>
    </row>
    <row r="82" spans="1:21" ht="8.25" customHeight="1" thickBot="1" x14ac:dyDescent="0.3"/>
    <row r="83" spans="1:21" s="20" customFormat="1" ht="31.5" customHeight="1" thickBot="1" x14ac:dyDescent="0.3">
      <c r="A83" s="149" t="s">
        <v>16</v>
      </c>
      <c r="B83" s="150"/>
      <c r="C83" s="150"/>
      <c r="D83" s="150"/>
      <c r="E83" s="151"/>
      <c r="F83" s="150" t="s">
        <v>18</v>
      </c>
      <c r="G83" s="150"/>
      <c r="H83" s="150"/>
      <c r="I83" s="149" t="s">
        <v>19</v>
      </c>
      <c r="J83" s="150"/>
      <c r="K83" s="150"/>
      <c r="L83" s="150"/>
      <c r="M83" s="150"/>
      <c r="N83" s="150"/>
      <c r="O83" s="151"/>
    </row>
    <row r="84" spans="1:21" ht="51.75" customHeight="1" x14ac:dyDescent="0.25">
      <c r="A84" s="165" t="s">
        <v>2653</v>
      </c>
      <c r="B84" s="166"/>
      <c r="C84" s="166"/>
      <c r="D84" s="166"/>
      <c r="E84" s="167"/>
      <c r="F84" s="168" t="s">
        <v>1174</v>
      </c>
      <c r="G84" s="168"/>
      <c r="H84" s="168"/>
      <c r="I84" s="165" t="s">
        <v>2656</v>
      </c>
      <c r="J84" s="166"/>
      <c r="K84" s="166"/>
      <c r="L84" s="166"/>
      <c r="M84" s="166"/>
      <c r="N84" s="166"/>
      <c r="O84" s="167"/>
    </row>
    <row r="85" spans="1:21" ht="9" customHeight="1" x14ac:dyDescent="0.25">
      <c r="A85" s="69"/>
      <c r="B85" s="70"/>
      <c r="C85" s="70"/>
      <c r="E85" s="9"/>
      <c r="F85" s="70"/>
      <c r="G85" s="70"/>
      <c r="H85" s="70"/>
      <c r="I85" s="69"/>
      <c r="J85" s="70"/>
      <c r="K85" s="5"/>
      <c r="L85" s="5"/>
      <c r="M85" s="5"/>
      <c r="N85" s="5"/>
      <c r="O85" s="9"/>
      <c r="Q85" s="4" t="s">
        <v>2700</v>
      </c>
      <c r="R85" s="4" t="s">
        <v>2701</v>
      </c>
      <c r="S85" s="4" t="s">
        <v>2681</v>
      </c>
    </row>
    <row r="86" spans="1:21" x14ac:dyDescent="0.25">
      <c r="A86" s="10"/>
      <c r="B86" s="169" t="s">
        <v>2635</v>
      </c>
      <c r="C86" s="169"/>
      <c r="D86" s="169"/>
      <c r="E86" s="9"/>
      <c r="F86" s="5"/>
      <c r="G86" s="170" t="s">
        <v>2635</v>
      </c>
      <c r="H86" s="170"/>
      <c r="I86" s="171" t="s">
        <v>1175</v>
      </c>
      <c r="J86" s="172"/>
      <c r="K86" s="172"/>
      <c r="L86" s="172"/>
      <c r="M86" s="172"/>
      <c r="N86" s="123" t="s">
        <v>31</v>
      </c>
      <c r="O86" s="9"/>
      <c r="S86" s="72" t="str">
        <f>N86</f>
        <v>Si</v>
      </c>
    </row>
    <row r="87" spans="1:21" x14ac:dyDescent="0.25">
      <c r="A87" s="10"/>
      <c r="B87" s="5"/>
      <c r="C87" s="5"/>
      <c r="D87" s="68" t="s">
        <v>17</v>
      </c>
      <c r="E87" s="9"/>
      <c r="F87" s="5"/>
      <c r="G87" s="68" t="s">
        <v>17</v>
      </c>
      <c r="I87" s="10"/>
      <c r="J87" s="5"/>
      <c r="K87" s="5"/>
      <c r="L87" s="5"/>
      <c r="M87" s="5"/>
      <c r="N87" s="5"/>
      <c r="O87" s="9"/>
      <c r="U87" s="4" t="s">
        <v>2680</v>
      </c>
    </row>
    <row r="88" spans="1:21" x14ac:dyDescent="0.25">
      <c r="A88" s="10"/>
      <c r="D88" s="123" t="s">
        <v>31</v>
      </c>
      <c r="E88" s="9"/>
      <c r="F88" s="5"/>
      <c r="G88" s="123" t="s">
        <v>31</v>
      </c>
      <c r="I88" s="173" t="s">
        <v>2673</v>
      </c>
      <c r="J88" s="174"/>
      <c r="K88" s="174"/>
      <c r="L88" s="174"/>
      <c r="M88" s="174"/>
      <c r="N88" s="174"/>
      <c r="O88" s="175"/>
      <c r="Q88" s="4" t="s">
        <v>18</v>
      </c>
      <c r="U88" s="72" t="str">
        <f>D88</f>
        <v>Si</v>
      </c>
    </row>
    <row r="89" spans="1:21" x14ac:dyDescent="0.25">
      <c r="A89" s="10"/>
      <c r="B89" s="8" t="s">
        <v>1172</v>
      </c>
      <c r="C89" s="5"/>
      <c r="D89" s="5"/>
      <c r="E89" s="9"/>
      <c r="F89" s="5"/>
      <c r="H89" s="45" t="s">
        <v>1173</v>
      </c>
      <c r="I89" s="173"/>
      <c r="J89" s="174"/>
      <c r="K89" s="174"/>
      <c r="L89" s="174"/>
      <c r="M89" s="174"/>
      <c r="N89" s="174"/>
      <c r="O89" s="175"/>
      <c r="Q89" s="72" t="str">
        <f>G88</f>
        <v>Si</v>
      </c>
    </row>
    <row r="90" spans="1:21" x14ac:dyDescent="0.25">
      <c r="A90" s="10"/>
      <c r="B90" s="8"/>
      <c r="C90" s="5"/>
      <c r="D90" s="5"/>
      <c r="E90" s="9"/>
      <c r="F90" s="5"/>
      <c r="H90" s="45"/>
      <c r="I90" s="39"/>
      <c r="J90" s="40"/>
      <c r="K90" s="40"/>
      <c r="L90" s="40"/>
      <c r="M90" s="40"/>
      <c r="N90" s="40"/>
      <c r="O90" s="63"/>
    </row>
    <row r="91" spans="1:21" ht="9" customHeight="1" thickBot="1" x14ac:dyDescent="0.3">
      <c r="A91" s="11"/>
      <c r="B91" s="12"/>
      <c r="C91" s="12"/>
      <c r="D91" s="12"/>
      <c r="E91" s="13"/>
      <c r="F91" s="12"/>
      <c r="G91" s="12"/>
      <c r="H91" s="12"/>
      <c r="I91" s="11"/>
      <c r="J91" s="12"/>
      <c r="K91" s="12"/>
      <c r="L91" s="12"/>
      <c r="M91" s="12"/>
      <c r="N91" s="12"/>
      <c r="O91" s="13"/>
    </row>
    <row r="92" spans="1:21" ht="8.25" customHeight="1" thickBot="1" x14ac:dyDescent="0.3"/>
    <row r="93" spans="1:21" s="20" customFormat="1" ht="31.5" customHeight="1" thickBot="1" x14ac:dyDescent="0.3">
      <c r="A93" s="149" t="s">
        <v>27</v>
      </c>
      <c r="B93" s="150"/>
      <c r="C93" s="150"/>
      <c r="D93" s="150"/>
      <c r="E93" s="150"/>
      <c r="F93" s="150"/>
      <c r="G93" s="150"/>
      <c r="H93" s="150"/>
      <c r="I93" s="150"/>
      <c r="J93" s="150"/>
      <c r="K93" s="150"/>
      <c r="L93" s="150"/>
      <c r="M93" s="150"/>
      <c r="N93" s="150"/>
      <c r="O93" s="151"/>
    </row>
    <row r="94" spans="1:21" ht="15" customHeight="1" x14ac:dyDescent="0.25">
      <c r="A94" s="153" t="s">
        <v>1177</v>
      </c>
      <c r="B94" s="154"/>
      <c r="C94" s="154"/>
      <c r="D94" s="154"/>
      <c r="E94" s="154"/>
      <c r="F94" s="154"/>
      <c r="G94" s="154"/>
      <c r="H94" s="154"/>
      <c r="I94" s="154"/>
      <c r="J94" s="154"/>
      <c r="K94" s="154"/>
      <c r="L94" s="154"/>
      <c r="M94" s="154"/>
      <c r="N94" s="154"/>
      <c r="O94" s="155"/>
    </row>
    <row r="95" spans="1:21" ht="15.75" thickBot="1" x14ac:dyDescent="0.3">
      <c r="A95" s="156"/>
      <c r="B95" s="157"/>
      <c r="C95" s="157"/>
      <c r="D95" s="157"/>
      <c r="E95" s="157"/>
      <c r="F95" s="157"/>
      <c r="G95" s="157"/>
      <c r="H95" s="157"/>
      <c r="I95" s="157"/>
      <c r="J95" s="157"/>
      <c r="K95" s="157"/>
      <c r="L95" s="157"/>
      <c r="M95" s="157"/>
      <c r="N95" s="157"/>
      <c r="O95" s="158"/>
    </row>
    <row r="96" spans="1:21" ht="7.5" customHeight="1" x14ac:dyDescent="0.25">
      <c r="A96" s="10"/>
      <c r="B96" s="22"/>
      <c r="C96" s="22"/>
      <c r="D96" s="22"/>
      <c r="E96" s="22"/>
      <c r="F96" s="22"/>
      <c r="G96" s="22"/>
      <c r="H96" s="22"/>
      <c r="I96" s="22"/>
      <c r="J96" s="22"/>
      <c r="K96" s="22"/>
      <c r="L96" s="22"/>
      <c r="M96" s="22"/>
      <c r="N96" s="22"/>
      <c r="O96" s="9"/>
    </row>
    <row r="97" spans="1:23" ht="19.5" customHeight="1" x14ac:dyDescent="0.25">
      <c r="A97" s="10"/>
      <c r="B97" s="147" t="s">
        <v>1176</v>
      </c>
      <c r="C97" s="147"/>
      <c r="D97" s="147"/>
      <c r="E97" s="147"/>
      <c r="F97" s="147"/>
      <c r="G97" s="147"/>
      <c r="H97" s="22"/>
      <c r="I97" s="134" t="s">
        <v>1188</v>
      </c>
      <c r="J97" s="135"/>
      <c r="K97" s="135"/>
      <c r="L97" s="135"/>
      <c r="M97" s="135"/>
      <c r="N97" s="136"/>
      <c r="O97" s="9"/>
      <c r="Q97" s="4" t="s">
        <v>2682</v>
      </c>
      <c r="R97" s="4" t="s">
        <v>2680</v>
      </c>
      <c r="S97" s="4" t="s">
        <v>2683</v>
      </c>
      <c r="T97" s="4" t="s">
        <v>2684</v>
      </c>
      <c r="U97" s="4" t="s">
        <v>2685</v>
      </c>
      <c r="V97" s="4" t="s">
        <v>2686</v>
      </c>
    </row>
    <row r="98" spans="1:23" x14ac:dyDescent="0.25">
      <c r="A98" s="10"/>
      <c r="B98" s="137" t="s">
        <v>20</v>
      </c>
      <c r="C98" s="138"/>
      <c r="D98" s="139"/>
      <c r="E98" s="134" t="s">
        <v>2637</v>
      </c>
      <c r="F98" s="135"/>
      <c r="G98" s="136"/>
      <c r="H98" s="5"/>
      <c r="I98" s="137" t="s">
        <v>20</v>
      </c>
      <c r="J98" s="138"/>
      <c r="K98" s="139"/>
      <c r="L98" s="67" t="s">
        <v>2636</v>
      </c>
      <c r="M98" s="67"/>
      <c r="N98" s="67"/>
      <c r="O98" s="9"/>
      <c r="Q98" s="86">
        <f>G100</f>
        <v>0.03</v>
      </c>
      <c r="R98" s="86" t="str">
        <f>G101</f>
        <v/>
      </c>
      <c r="S98" s="86" t="str">
        <f>G102</f>
        <v/>
      </c>
      <c r="T98" s="86">
        <f>G103</f>
        <v>0.06</v>
      </c>
      <c r="U98" s="86">
        <f>C106</f>
        <v>0.09</v>
      </c>
      <c r="V98" s="88">
        <f>E106</f>
        <v>10411020</v>
      </c>
    </row>
    <row r="99" spans="1:23" x14ac:dyDescent="0.25">
      <c r="A99" s="10"/>
      <c r="B99" s="140"/>
      <c r="C99" s="141"/>
      <c r="D99" s="142"/>
      <c r="E99" s="67" t="s">
        <v>2638</v>
      </c>
      <c r="F99" s="67" t="s">
        <v>2639</v>
      </c>
      <c r="G99" s="67" t="s">
        <v>2640</v>
      </c>
      <c r="H99" s="5"/>
      <c r="I99" s="140"/>
      <c r="J99" s="141"/>
      <c r="K99" s="142"/>
      <c r="L99" s="67" t="s">
        <v>2638</v>
      </c>
      <c r="M99" s="67" t="s">
        <v>2639</v>
      </c>
      <c r="N99" s="67" t="s">
        <v>2640</v>
      </c>
      <c r="O99" s="9"/>
    </row>
    <row r="100" spans="1:23" x14ac:dyDescent="0.25">
      <c r="A100" s="10"/>
      <c r="B100" s="146" t="s">
        <v>1178</v>
      </c>
      <c r="C100" s="146"/>
      <c r="D100" s="146"/>
      <c r="E100" s="27">
        <v>0.02</v>
      </c>
      <c r="F100" s="126">
        <v>0.01</v>
      </c>
      <c r="G100" s="28">
        <f>IF(F100&gt;0,SUM(E100+F100),"")</f>
        <v>0.03</v>
      </c>
      <c r="H100" s="5"/>
      <c r="I100" s="143" t="s">
        <v>1183</v>
      </c>
      <c r="J100" s="144"/>
      <c r="K100" s="145"/>
      <c r="L100" s="27">
        <v>0.02</v>
      </c>
      <c r="M100" s="126">
        <v>0.03</v>
      </c>
      <c r="N100" s="28">
        <f>IF(M100&gt;0,SUM(L100+M100),"")</f>
        <v>0.05</v>
      </c>
      <c r="O100" s="9"/>
      <c r="Q100" s="4" t="s">
        <v>2691</v>
      </c>
      <c r="R100" s="4" t="s">
        <v>2690</v>
      </c>
      <c r="S100" s="4" t="s">
        <v>2689</v>
      </c>
      <c r="T100" s="4" t="s">
        <v>2688</v>
      </c>
      <c r="U100" s="4" t="s">
        <v>2687</v>
      </c>
      <c r="V100" s="4" t="s">
        <v>2685</v>
      </c>
      <c r="W100" s="4" t="s">
        <v>2686</v>
      </c>
    </row>
    <row r="101" spans="1:23" x14ac:dyDescent="0.25">
      <c r="A101" s="10"/>
      <c r="B101" s="146" t="s">
        <v>1179</v>
      </c>
      <c r="C101" s="146"/>
      <c r="D101" s="146"/>
      <c r="E101" s="27">
        <v>0.02</v>
      </c>
      <c r="F101" s="126"/>
      <c r="G101" s="28" t="str">
        <f t="shared" ref="G101:G103" si="5">IF(F101&gt;0,SUM(E101+F101),"")</f>
        <v/>
      </c>
      <c r="H101" s="5"/>
      <c r="I101" s="143" t="s">
        <v>1184</v>
      </c>
      <c r="J101" s="144"/>
      <c r="K101" s="145"/>
      <c r="L101" s="27">
        <v>0.02</v>
      </c>
      <c r="M101" s="126"/>
      <c r="N101" s="28" t="str">
        <f t="shared" ref="N101:N104" si="6">IF(M101&gt;0,SUM(L101+M101),"")</f>
        <v/>
      </c>
      <c r="O101" s="9"/>
      <c r="Q101" s="86">
        <f>N100</f>
        <v>0.05</v>
      </c>
      <c r="R101" s="86" t="str">
        <f>N101</f>
        <v/>
      </c>
      <c r="S101" s="86">
        <f>N102</f>
        <v>7.0000000000000007E-2</v>
      </c>
      <c r="T101" s="86" t="str">
        <f>N103</f>
        <v/>
      </c>
      <c r="U101" s="86" t="str">
        <f>N104</f>
        <v/>
      </c>
      <c r="V101" s="86">
        <f>J106</f>
        <v>0.12000000000000001</v>
      </c>
      <c r="W101" s="88">
        <f>M106</f>
        <v>13881360.000000002</v>
      </c>
    </row>
    <row r="102" spans="1:23" x14ac:dyDescent="0.25">
      <c r="A102" s="10"/>
      <c r="B102" s="146" t="s">
        <v>1180</v>
      </c>
      <c r="C102" s="146"/>
      <c r="D102" s="146"/>
      <c r="E102" s="27">
        <v>0.02</v>
      </c>
      <c r="F102" s="126"/>
      <c r="G102" s="28" t="str">
        <f t="shared" si="5"/>
        <v/>
      </c>
      <c r="H102" s="5"/>
      <c r="I102" s="143" t="s">
        <v>1185</v>
      </c>
      <c r="J102" s="144"/>
      <c r="K102" s="145"/>
      <c r="L102" s="27">
        <v>0.02</v>
      </c>
      <c r="M102" s="126">
        <v>0.05</v>
      </c>
      <c r="N102" s="28">
        <f t="shared" si="6"/>
        <v>7.0000000000000007E-2</v>
      </c>
      <c r="O102" s="9"/>
    </row>
    <row r="103" spans="1:23" x14ac:dyDescent="0.25">
      <c r="A103" s="10"/>
      <c r="B103" s="146" t="s">
        <v>1181</v>
      </c>
      <c r="C103" s="146"/>
      <c r="D103" s="146"/>
      <c r="E103" s="27">
        <v>0.03</v>
      </c>
      <c r="F103" s="126">
        <v>0.03</v>
      </c>
      <c r="G103" s="28">
        <f t="shared" si="5"/>
        <v>0.06</v>
      </c>
      <c r="H103" s="5"/>
      <c r="I103" s="143" t="s">
        <v>1186</v>
      </c>
      <c r="J103" s="144"/>
      <c r="K103" s="145"/>
      <c r="L103" s="27">
        <v>0.02</v>
      </c>
      <c r="M103" s="126"/>
      <c r="N103" s="28" t="str">
        <f t="shared" si="6"/>
        <v/>
      </c>
      <c r="O103" s="9"/>
    </row>
    <row r="104" spans="1:23" x14ac:dyDescent="0.25">
      <c r="A104" s="10"/>
      <c r="B104" s="5"/>
      <c r="C104" s="5"/>
      <c r="D104" s="5"/>
      <c r="E104" s="5"/>
      <c r="F104" s="5"/>
      <c r="G104" s="5"/>
      <c r="H104" s="5"/>
      <c r="I104" s="143" t="s">
        <v>1187</v>
      </c>
      <c r="J104" s="144"/>
      <c r="K104" s="145"/>
      <c r="L104" s="27">
        <v>0.02</v>
      </c>
      <c r="M104" s="126"/>
      <c r="N104" s="28" t="str">
        <f t="shared" si="6"/>
        <v/>
      </c>
      <c r="O104" s="9"/>
    </row>
    <row r="105" spans="1:23" x14ac:dyDescent="0.25">
      <c r="A105" s="10"/>
      <c r="B105" s="5"/>
      <c r="C105" s="5"/>
      <c r="D105" s="5"/>
      <c r="E105" s="5"/>
      <c r="F105" s="5"/>
      <c r="G105" s="5"/>
      <c r="H105" s="5"/>
      <c r="I105" s="5"/>
      <c r="J105" s="5"/>
      <c r="K105" s="5"/>
      <c r="L105" s="5"/>
      <c r="M105" s="5"/>
      <c r="N105" s="23"/>
      <c r="O105" s="9"/>
    </row>
    <row r="106" spans="1:23" x14ac:dyDescent="0.25">
      <c r="A106" s="10"/>
      <c r="B106" s="31" t="s">
        <v>2652</v>
      </c>
      <c r="C106" s="124">
        <f>+SUM(G100:G103)</f>
        <v>0.09</v>
      </c>
      <c r="D106" s="66" t="s">
        <v>2654</v>
      </c>
      <c r="E106" s="125">
        <f>+(C106*K20)</f>
        <v>10411020</v>
      </c>
      <c r="F106" s="43"/>
      <c r="H106" s="23"/>
      <c r="I106" s="31" t="s">
        <v>2652</v>
      </c>
      <c r="J106" s="124">
        <f>+SUM(N100:N104)</f>
        <v>0.12000000000000001</v>
      </c>
      <c r="K106" s="148" t="s">
        <v>2654</v>
      </c>
      <c r="L106" s="148"/>
      <c r="M106" s="127">
        <f>+J106*K20</f>
        <v>13881360.000000002</v>
      </c>
      <c r="N106" s="44"/>
      <c r="O106" s="63"/>
    </row>
    <row r="107" spans="1:23" ht="15.75" thickBot="1" x14ac:dyDescent="0.3">
      <c r="A107" s="11"/>
      <c r="B107" s="12"/>
      <c r="C107" s="12"/>
      <c r="D107" s="12"/>
      <c r="E107" s="12"/>
      <c r="F107" s="12"/>
      <c r="G107" s="12"/>
      <c r="H107" s="12"/>
      <c r="I107" s="12"/>
      <c r="J107" s="12"/>
      <c r="K107" s="12"/>
      <c r="L107" s="12"/>
      <c r="M107" s="12"/>
      <c r="N107" s="24"/>
      <c r="O107" s="13"/>
    </row>
    <row r="108" spans="1:23" ht="8.25" customHeight="1" thickBot="1" x14ac:dyDescent="0.3"/>
    <row r="109" spans="1:23" s="20" customFormat="1" ht="31.5" customHeight="1" thickBot="1" x14ac:dyDescent="0.3">
      <c r="A109" s="149" t="s">
        <v>21</v>
      </c>
      <c r="B109" s="150"/>
      <c r="C109" s="150"/>
      <c r="D109" s="150"/>
      <c r="E109" s="150"/>
      <c r="F109" s="150"/>
      <c r="G109" s="150"/>
      <c r="H109" s="150"/>
      <c r="I109" s="150"/>
      <c r="J109" s="150"/>
      <c r="K109" s="150"/>
      <c r="L109" s="150"/>
      <c r="M109" s="150"/>
      <c r="N109" s="150"/>
      <c r="O109" s="151"/>
    </row>
    <row r="110" spans="1:23" ht="15" customHeight="1" x14ac:dyDescent="0.25">
      <c r="A110" s="153" t="s">
        <v>22</v>
      </c>
      <c r="B110" s="154"/>
      <c r="C110" s="154"/>
      <c r="D110" s="154"/>
      <c r="E110" s="154"/>
      <c r="F110" s="154"/>
      <c r="G110" s="154"/>
      <c r="H110" s="154"/>
      <c r="I110" s="154"/>
      <c r="J110" s="154"/>
      <c r="K110" s="154"/>
      <c r="L110" s="154"/>
      <c r="M110" s="154"/>
      <c r="N110" s="154"/>
      <c r="O110" s="155"/>
    </row>
    <row r="111" spans="1:23" ht="15.75" thickBot="1" x14ac:dyDescent="0.3">
      <c r="A111" s="156"/>
      <c r="B111" s="157"/>
      <c r="C111" s="157"/>
      <c r="D111" s="157"/>
      <c r="E111" s="157"/>
      <c r="F111" s="157"/>
      <c r="G111" s="157"/>
      <c r="H111" s="157"/>
      <c r="I111" s="157"/>
      <c r="J111" s="157"/>
      <c r="K111" s="157"/>
      <c r="L111" s="157"/>
      <c r="M111" s="157"/>
      <c r="N111" s="157"/>
      <c r="O111" s="158"/>
    </row>
    <row r="112" spans="1:23" x14ac:dyDescent="0.25">
      <c r="A112" s="10"/>
      <c r="B112" s="5"/>
      <c r="C112" s="5"/>
      <c r="D112" s="5"/>
      <c r="E112" s="5"/>
      <c r="F112" s="5"/>
      <c r="G112" s="5"/>
      <c r="H112" s="5"/>
      <c r="I112" s="5"/>
      <c r="J112" s="5"/>
      <c r="K112" s="5"/>
      <c r="L112" s="5"/>
      <c r="M112" s="5"/>
      <c r="N112" s="5"/>
      <c r="O112" s="9"/>
      <c r="Q112" s="4" t="s">
        <v>2692</v>
      </c>
      <c r="R112" s="4" t="s">
        <v>2693</v>
      </c>
      <c r="S112" s="4" t="s">
        <v>2694</v>
      </c>
      <c r="T112" s="4" t="s">
        <v>2695</v>
      </c>
    </row>
    <row r="113" spans="1:20" x14ac:dyDescent="0.25">
      <c r="A113" s="10"/>
      <c r="B113" s="160" t="s">
        <v>2666</v>
      </c>
      <c r="C113" s="160"/>
      <c r="E113" s="5" t="s">
        <v>23</v>
      </c>
      <c r="H113" s="68" t="s">
        <v>28</v>
      </c>
      <c r="J113" s="5" t="s">
        <v>2667</v>
      </c>
      <c r="K113" s="5"/>
      <c r="M113" s="5"/>
      <c r="N113" s="5"/>
      <c r="O113" s="9"/>
      <c r="Q113" s="89">
        <f>C114</f>
        <v>0</v>
      </c>
      <c r="R113" s="72">
        <f>E114</f>
        <v>0</v>
      </c>
      <c r="S113" s="72">
        <f>H114</f>
        <v>0</v>
      </c>
      <c r="T113" s="89">
        <f>K114</f>
        <v>0</v>
      </c>
    </row>
    <row r="114" spans="1:20" x14ac:dyDescent="0.25">
      <c r="A114" s="10"/>
      <c r="C114" s="130"/>
      <c r="D114" s="5"/>
      <c r="E114" s="128"/>
      <c r="F114" s="5"/>
      <c r="G114" s="5"/>
      <c r="H114" s="128"/>
      <c r="J114" s="5"/>
      <c r="K114" s="130"/>
      <c r="L114" s="5"/>
      <c r="M114" s="5"/>
      <c r="N114" s="5"/>
      <c r="O114" s="9"/>
    </row>
    <row r="115" spans="1:20" x14ac:dyDescent="0.25">
      <c r="A115" s="10"/>
      <c r="B115" s="30" t="s">
        <v>2655</v>
      </c>
      <c r="C115" s="5"/>
      <c r="E115" s="5"/>
      <c r="F115" s="5"/>
      <c r="G115" s="5"/>
      <c r="H115" s="5"/>
      <c r="I115" s="5"/>
      <c r="J115" s="5"/>
      <c r="M115" s="5"/>
      <c r="N115" s="5"/>
      <c r="O115" s="63"/>
    </row>
    <row r="116" spans="1:20" ht="15.75" thickBot="1" x14ac:dyDescent="0.3">
      <c r="A116" s="11"/>
      <c r="B116" s="12"/>
      <c r="C116" s="12"/>
      <c r="D116" s="12"/>
      <c r="E116" s="12"/>
      <c r="F116" s="12"/>
      <c r="G116" s="12"/>
      <c r="H116" s="12"/>
      <c r="I116" s="12"/>
      <c r="J116" s="12"/>
      <c r="K116" s="12"/>
      <c r="L116" s="12"/>
      <c r="M116" s="12"/>
      <c r="N116" s="12"/>
      <c r="O116" s="13"/>
    </row>
    <row r="117" spans="1:20" ht="8.25" customHeight="1" thickBot="1" x14ac:dyDescent="0.3"/>
    <row r="118" spans="1:20" s="20" customFormat="1" ht="31.5" customHeight="1" thickBot="1" x14ac:dyDescent="0.3">
      <c r="A118" s="149" t="s">
        <v>35</v>
      </c>
      <c r="B118" s="150"/>
      <c r="C118" s="150"/>
      <c r="D118" s="150"/>
      <c r="E118" s="150"/>
      <c r="F118" s="150"/>
      <c r="G118" s="150"/>
      <c r="H118" s="150"/>
      <c r="I118" s="150"/>
      <c r="J118" s="150"/>
      <c r="K118" s="150"/>
      <c r="L118" s="150"/>
      <c r="M118" s="150"/>
      <c r="N118" s="150"/>
      <c r="O118" s="151"/>
    </row>
    <row r="119" spans="1:20" x14ac:dyDescent="0.25">
      <c r="A119" s="10"/>
      <c r="B119" s="5"/>
      <c r="C119" s="5"/>
      <c r="D119" s="5"/>
      <c r="E119" s="5"/>
      <c r="F119" s="5"/>
      <c r="G119" s="5"/>
      <c r="H119" s="5"/>
      <c r="I119" s="5"/>
      <c r="J119" s="5"/>
      <c r="K119" s="5"/>
      <c r="L119" s="5"/>
      <c r="M119" s="5"/>
      <c r="N119" s="5"/>
      <c r="O119" s="9"/>
    </row>
    <row r="120" spans="1:20" x14ac:dyDescent="0.25">
      <c r="A120" s="10"/>
      <c r="B120" s="159" t="s">
        <v>2641</v>
      </c>
      <c r="C120" s="159"/>
      <c r="D120" s="159"/>
      <c r="E120" s="159"/>
      <c r="F120" s="159"/>
      <c r="G120" s="159"/>
      <c r="H120" s="159"/>
      <c r="I120" s="159"/>
      <c r="J120" s="159"/>
      <c r="K120" s="159"/>
      <c r="L120" s="159"/>
      <c r="M120" s="159"/>
      <c r="N120" s="159"/>
      <c r="O120" s="9"/>
    </row>
    <row r="121" spans="1:20" x14ac:dyDescent="0.25">
      <c r="A121" s="10"/>
      <c r="B121" s="159" t="s">
        <v>2642</v>
      </c>
      <c r="C121" s="159"/>
      <c r="D121" s="159"/>
      <c r="E121" s="159"/>
      <c r="F121" s="159"/>
      <c r="G121" s="159"/>
      <c r="H121" s="159"/>
      <c r="I121" s="159"/>
      <c r="J121" s="159"/>
      <c r="K121" s="159"/>
      <c r="L121" s="159"/>
      <c r="M121" s="159"/>
      <c r="N121" s="159"/>
      <c r="O121" s="9"/>
    </row>
    <row r="122" spans="1:20" x14ac:dyDescent="0.25">
      <c r="A122" s="10"/>
      <c r="B122" s="159" t="s">
        <v>2643</v>
      </c>
      <c r="C122" s="159"/>
      <c r="D122" s="159"/>
      <c r="E122" s="159"/>
      <c r="F122" s="159"/>
      <c r="G122" s="159"/>
      <c r="H122" s="159"/>
      <c r="I122" s="159"/>
      <c r="J122" s="159"/>
      <c r="K122" s="159"/>
      <c r="L122" s="159"/>
      <c r="M122" s="159"/>
      <c r="N122" s="159"/>
      <c r="O122" s="9"/>
    </row>
    <row r="123" spans="1:20" ht="197.25" customHeight="1" x14ac:dyDescent="0.25">
      <c r="A123" s="10"/>
      <c r="B123" s="161" t="s">
        <v>2660</v>
      </c>
      <c r="C123" s="161"/>
      <c r="D123" s="161"/>
      <c r="E123" s="161"/>
      <c r="F123" s="161"/>
      <c r="G123" s="161"/>
      <c r="H123" s="161"/>
      <c r="I123" s="161"/>
      <c r="J123" s="161"/>
      <c r="K123" s="161"/>
      <c r="L123" s="161"/>
      <c r="M123" s="161"/>
      <c r="N123" s="161"/>
      <c r="O123" s="9"/>
    </row>
    <row r="124" spans="1:20" ht="40.5" customHeight="1" x14ac:dyDescent="0.25">
      <c r="A124" s="10"/>
      <c r="B124" s="162" t="s">
        <v>2659</v>
      </c>
      <c r="C124" s="162"/>
      <c r="D124" s="162"/>
      <c r="E124" s="162"/>
      <c r="F124" s="162"/>
      <c r="G124" s="162"/>
      <c r="H124" s="162"/>
      <c r="I124" s="162"/>
      <c r="J124" s="162"/>
      <c r="K124" s="162"/>
      <c r="L124" s="162"/>
      <c r="M124" s="162"/>
      <c r="N124" s="162"/>
      <c r="O124" s="9"/>
    </row>
    <row r="125" spans="1:20" x14ac:dyDescent="0.25">
      <c r="A125" s="10"/>
      <c r="B125" s="152" t="s">
        <v>2657</v>
      </c>
      <c r="C125" s="152"/>
      <c r="D125" s="152"/>
      <c r="E125" s="152"/>
      <c r="F125" s="152"/>
      <c r="G125" s="152"/>
      <c r="H125" s="152"/>
      <c r="I125" s="152"/>
      <c r="J125" s="152"/>
      <c r="K125" s="152"/>
      <c r="L125" s="152"/>
      <c r="M125" s="152"/>
      <c r="N125" s="152"/>
      <c r="O125" s="9"/>
    </row>
    <row r="126" spans="1:20" x14ac:dyDescent="0.25">
      <c r="A126" s="10"/>
      <c r="B126" s="41" t="s">
        <v>2658</v>
      </c>
      <c r="C126" s="5"/>
      <c r="D126" s="5"/>
      <c r="E126" s="5"/>
      <c r="F126" s="5"/>
      <c r="G126" s="5"/>
      <c r="H126" s="5"/>
      <c r="I126" s="5"/>
      <c r="J126" s="5"/>
      <c r="K126" s="5"/>
      <c r="L126" s="5"/>
      <c r="M126" s="5"/>
      <c r="N126" s="5"/>
      <c r="O126" s="9"/>
    </row>
    <row r="127" spans="1:20" x14ac:dyDescent="0.25">
      <c r="A127" s="10"/>
      <c r="B127" s="25"/>
      <c r="C127" s="5"/>
      <c r="D127" s="5"/>
      <c r="E127" s="5"/>
      <c r="F127" s="5"/>
      <c r="G127" s="5"/>
      <c r="H127" s="5"/>
      <c r="I127" s="5"/>
      <c r="J127" s="5"/>
      <c r="K127" s="5"/>
      <c r="L127" s="5"/>
      <c r="M127" s="5"/>
      <c r="N127" s="5"/>
      <c r="O127" s="9"/>
    </row>
    <row r="128" spans="1:20" ht="23.25" x14ac:dyDescent="0.25">
      <c r="A128" s="10"/>
      <c r="B128" s="26" t="s">
        <v>1169</v>
      </c>
      <c r="C128" s="5"/>
      <c r="D128" s="5"/>
      <c r="E128" s="5"/>
      <c r="F128" s="5"/>
      <c r="G128" s="5"/>
      <c r="H128" s="5"/>
      <c r="I128" s="5"/>
      <c r="J128" s="5"/>
      <c r="K128" s="5"/>
      <c r="L128" s="5"/>
      <c r="M128" s="5"/>
      <c r="N128" s="5"/>
      <c r="O128" s="9"/>
    </row>
    <row r="129" spans="1:21" x14ac:dyDescent="0.25">
      <c r="A129" s="10"/>
      <c r="C129" s="5"/>
      <c r="D129" s="5"/>
      <c r="E129" s="5"/>
      <c r="F129" s="5"/>
      <c r="G129" s="5"/>
      <c r="H129" s="5"/>
      <c r="I129" s="5"/>
      <c r="J129" s="5"/>
      <c r="K129" s="5"/>
      <c r="L129" s="5"/>
      <c r="M129" s="5"/>
      <c r="N129" s="5"/>
      <c r="O129" s="9"/>
    </row>
    <row r="130" spans="1:21" x14ac:dyDescent="0.25">
      <c r="A130" s="10"/>
      <c r="C130" s="5"/>
      <c r="D130" s="5"/>
      <c r="E130" s="5"/>
      <c r="F130" s="5"/>
      <c r="G130" s="5"/>
      <c r="H130" s="5"/>
      <c r="I130" s="5"/>
      <c r="J130" s="5"/>
      <c r="K130" s="5"/>
      <c r="L130" s="5"/>
      <c r="M130" s="5"/>
      <c r="N130" s="5"/>
      <c r="O130" s="9"/>
      <c r="Q130" s="33" t="s">
        <v>2644</v>
      </c>
      <c r="R130" s="4" t="s">
        <v>2697</v>
      </c>
      <c r="S130" s="4" t="s">
        <v>2696</v>
      </c>
      <c r="T130" s="4" t="s">
        <v>2698</v>
      </c>
      <c r="U130" s="4" t="s">
        <v>2699</v>
      </c>
    </row>
    <row r="131" spans="1:21" x14ac:dyDescent="0.25">
      <c r="A131" s="10"/>
      <c r="C131" s="5"/>
      <c r="D131" s="5"/>
      <c r="E131" s="5"/>
      <c r="F131" s="5"/>
      <c r="G131" s="5"/>
      <c r="H131" s="5"/>
      <c r="I131" s="5"/>
      <c r="J131" s="5"/>
      <c r="K131" s="5"/>
      <c r="L131" s="5"/>
      <c r="M131" s="5"/>
      <c r="N131" s="5"/>
      <c r="O131" s="9"/>
      <c r="Q131" s="72">
        <f>C133</f>
        <v>0</v>
      </c>
      <c r="R131" s="72">
        <f>H132</f>
        <v>0</v>
      </c>
      <c r="S131" s="72">
        <f>H133</f>
        <v>0</v>
      </c>
      <c r="T131" s="72">
        <f>K132</f>
        <v>0</v>
      </c>
      <c r="U131" s="72">
        <f>K133</f>
        <v>0</v>
      </c>
    </row>
    <row r="132" spans="1:21" x14ac:dyDescent="0.25">
      <c r="A132" s="10"/>
      <c r="B132" s="33" t="s">
        <v>34</v>
      </c>
      <c r="C132" s="128"/>
      <c r="D132" s="23"/>
      <c r="G132" s="33" t="s">
        <v>2645</v>
      </c>
      <c r="H132" s="129"/>
      <c r="J132" s="33" t="s">
        <v>2647</v>
      </c>
      <c r="K132" s="128"/>
      <c r="L132" s="23"/>
      <c r="M132" s="23"/>
      <c r="N132" s="23"/>
      <c r="O132" s="9"/>
    </row>
    <row r="133" spans="1:21" x14ac:dyDescent="0.25">
      <c r="A133" s="10"/>
      <c r="B133" s="33" t="s">
        <v>2644</v>
      </c>
      <c r="C133" s="128"/>
      <c r="D133" s="23"/>
      <c r="G133" s="33" t="s">
        <v>2646</v>
      </c>
      <c r="H133" s="129"/>
      <c r="J133" s="33" t="s">
        <v>2648</v>
      </c>
      <c r="K133" s="128"/>
      <c r="L133" s="23"/>
      <c r="M133" s="23"/>
      <c r="N133" s="23"/>
      <c r="O133" s="63"/>
    </row>
    <row r="134" spans="1:21" ht="15.75" thickBot="1" x14ac:dyDescent="0.3">
      <c r="A134" s="11"/>
      <c r="B134" s="12"/>
      <c r="C134" s="12"/>
      <c r="D134" s="12"/>
      <c r="E134" s="12"/>
      <c r="F134" s="12"/>
      <c r="G134" s="12"/>
      <c r="H134" s="12"/>
      <c r="I134" s="12"/>
      <c r="J134" s="12"/>
      <c r="K134" s="12"/>
      <c r="L134" s="12"/>
      <c r="M134" s="12"/>
      <c r="N134" s="12"/>
      <c r="O134" s="13"/>
    </row>
  </sheetData>
  <mergeCells count="64">
    <mergeCell ref="E10:G10"/>
    <mergeCell ref="H10:I10"/>
    <mergeCell ref="C2:K4"/>
    <mergeCell ref="L2:M2"/>
    <mergeCell ref="N2:O2"/>
    <mergeCell ref="L3:M3"/>
    <mergeCell ref="N3:O3"/>
    <mergeCell ref="L4:O4"/>
    <mergeCell ref="A6:O6"/>
    <mergeCell ref="E8:G8"/>
    <mergeCell ref="H8:I8"/>
    <mergeCell ref="E9:G9"/>
    <mergeCell ref="H9:I9"/>
    <mergeCell ref="L15:M15"/>
    <mergeCell ref="A17:G17"/>
    <mergeCell ref="H17:O17"/>
    <mergeCell ref="H19:H20"/>
    <mergeCell ref="B22:F22"/>
    <mergeCell ref="H22:O22"/>
    <mergeCell ref="A84:E84"/>
    <mergeCell ref="F84:H84"/>
    <mergeCell ref="I84:O84"/>
    <mergeCell ref="B23:F24"/>
    <mergeCell ref="H23:O24"/>
    <mergeCell ref="A27:O27"/>
    <mergeCell ref="A29:O29"/>
    <mergeCell ref="A30:O31"/>
    <mergeCell ref="A56:O56"/>
    <mergeCell ref="A57:O58"/>
    <mergeCell ref="I59:J59"/>
    <mergeCell ref="A83:E83"/>
    <mergeCell ref="F83:H83"/>
    <mergeCell ref="I83:O83"/>
    <mergeCell ref="B100:D100"/>
    <mergeCell ref="I100:K100"/>
    <mergeCell ref="B86:D86"/>
    <mergeCell ref="G86:H86"/>
    <mergeCell ref="I86:M86"/>
    <mergeCell ref="I88:O89"/>
    <mergeCell ref="A93:O93"/>
    <mergeCell ref="A94:O95"/>
    <mergeCell ref="B97:G97"/>
    <mergeCell ref="I97:N97"/>
    <mergeCell ref="B98:D99"/>
    <mergeCell ref="E98:G98"/>
    <mergeCell ref="I98:K99"/>
    <mergeCell ref="B101:D101"/>
    <mergeCell ref="I101:K101"/>
    <mergeCell ref="B102:D102"/>
    <mergeCell ref="I102:K102"/>
    <mergeCell ref="B103:D103"/>
    <mergeCell ref="I103:K103"/>
    <mergeCell ref="B125:N125"/>
    <mergeCell ref="I104:K104"/>
    <mergeCell ref="K106:L106"/>
    <mergeCell ref="A109:O109"/>
    <mergeCell ref="A110:O111"/>
    <mergeCell ref="B113:C113"/>
    <mergeCell ref="A118:O118"/>
    <mergeCell ref="B120:N120"/>
    <mergeCell ref="B121:N121"/>
    <mergeCell ref="B122:N122"/>
    <mergeCell ref="B123:N123"/>
    <mergeCell ref="B124:N124"/>
  </mergeCells>
  <dataValidations count="24">
    <dataValidation type="list" showInputMessage="1" showErrorMessage="1" sqref="J61:J80">
      <formula1>INDIRECT(I61)</formula1>
    </dataValidation>
    <dataValidation type="list" showInputMessage="1" showErrorMessage="1" sqref="I61:I80 I34:I53 I20">
      <formula1>DEPARTAMENTO</formula1>
    </dataValidation>
    <dataValidation type="list" showInputMessage="1" showErrorMessage="1" sqref="J53">
      <formula1>INDIRECT(DptoSel20)</formula1>
    </dataValidation>
    <dataValidation type="list" showInputMessage="1" showErrorMessage="1" sqref="J52">
      <formula1>INDIRECT(DptoSel19)</formula1>
    </dataValidation>
    <dataValidation type="list" showInputMessage="1" showErrorMessage="1" sqref="J51">
      <formula1>INDIRECT(DptoSel18)</formula1>
    </dataValidation>
    <dataValidation type="list" showInputMessage="1" showErrorMessage="1" sqref="J50">
      <formula1>INDIRECT(DptoSel17)</formula1>
    </dataValidation>
    <dataValidation type="list" showInputMessage="1" showErrorMessage="1" sqref="J49">
      <formula1>INDIRECT(DptoSel16)</formula1>
    </dataValidation>
    <dataValidation type="list" showInputMessage="1" showErrorMessage="1" sqref="J48">
      <formula1>INDIRECT(DptoSel15)</formula1>
    </dataValidation>
    <dataValidation type="list" showInputMessage="1" showErrorMessage="1" sqref="J47">
      <formula1>INDIRECT(DptoSel14)</formula1>
    </dataValidation>
    <dataValidation type="list" showInputMessage="1" showErrorMessage="1" sqref="J46">
      <formula1>INDIRECT(DptoSel13)</formula1>
    </dataValidation>
    <dataValidation type="list" showInputMessage="1" showErrorMessage="1" sqref="J45">
      <formula1>INDIRECT(DptoSel12)</formula1>
    </dataValidation>
    <dataValidation type="list" showInputMessage="1" showErrorMessage="1" sqref="J44">
      <formula1>INDIRECT(DptoSel11)</formula1>
    </dataValidation>
    <dataValidation type="list" showInputMessage="1" showErrorMessage="1" sqref="J43">
      <formula1>INDIRECT(DptoSel10)</formula1>
    </dataValidation>
    <dataValidation type="list" showInputMessage="1" showErrorMessage="1" sqref="J42">
      <formula1>INDIRECT(DptoSel9)</formula1>
    </dataValidation>
    <dataValidation type="list" showInputMessage="1" showErrorMessage="1" sqref="J41">
      <formula1>INDIRECT(DptoSel8)</formula1>
    </dataValidation>
    <dataValidation type="list" showInputMessage="1" showErrorMessage="1" sqref="J40">
      <formula1>INDIRECT(DptoSel7)</formula1>
    </dataValidation>
    <dataValidation type="list" showInputMessage="1" showErrorMessage="1" sqref="J39">
      <formula1>INDIRECT(DptoSel6)</formula1>
    </dataValidation>
    <dataValidation type="list" showInputMessage="1" showErrorMessage="1" sqref="J38">
      <formula1>INDIRECT(DptoSel5)</formula1>
    </dataValidation>
    <dataValidation type="list" showInputMessage="1" showErrorMessage="1" sqref="J37">
      <formula1>INDIRECT(DptoSel4)</formula1>
    </dataValidation>
    <dataValidation type="list" showInputMessage="1" showErrorMessage="1" sqref="J36">
      <formula1>INDIRECT(DptoSel3)</formula1>
    </dataValidation>
    <dataValidation type="list" showInputMessage="1" showErrorMessage="1" sqref="J35">
      <formula1>INDIRECT(DptoSel2)</formula1>
    </dataValidation>
    <dataValidation type="list" showInputMessage="1" showErrorMessage="1" sqref="J34">
      <formula1>INDIRECT(DptoSel1)</formula1>
    </dataValidation>
    <dataValidation showInputMessage="1" showErrorMessage="1" sqref="B20 B23"/>
    <dataValidation type="list" showInputMessage="1" showErrorMessage="1" sqref="J20">
      <formula1>INDIRECT(DptoSel0)</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54" max="16383" man="1"/>
    <brk id="92" max="16383" man="1"/>
  </rowBreaks>
  <colBreaks count="1" manualBreakCount="1">
    <brk id="15" max="1048575" man="1"/>
  </colBreak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N34:N53</xm:sqref>
        </x14:dataValidation>
        <x14:dataValidation type="list" showInputMessage="1" showErrorMessage="1">
          <x14:formula1>
            <xm:f>Listas!$D$2</xm:f>
          </x14:formula1>
          <xm:sqref>O61:O80</xm:sqref>
        </x14:dataValidation>
        <x14:dataValidation type="list" showInputMessage="1" showErrorMessage="1">
          <x14:formula1>
            <xm:f>Listas!$E$2:$E$3</xm:f>
          </x14:formula1>
          <xm:sqref>J15</xm:sqref>
        </x14:dataValidation>
        <x14:dataValidation type="list" showInputMessage="1" showErrorMessage="1">
          <x14:formula1>
            <xm:f>Listas!$A$2:$A$4</xm:f>
          </x14:formula1>
          <xm:sqref>C61:C80 C34:C53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D88 L34:L53 M61:M80 N86 G88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W134"/>
  <sheetViews>
    <sheetView showGridLines="0" view="pageBreakPreview" topLeftCell="I1" zoomScale="70" zoomScaleNormal="85" zoomScaleSheetLayoutView="70" workbookViewId="0">
      <selection activeCell="P1" sqref="P1:AA1048576"/>
    </sheetView>
  </sheetViews>
  <sheetFormatPr baseColWidth="10" defaultRowHeight="15" x14ac:dyDescent="0.25"/>
  <cols>
    <col min="1" max="1" width="7" style="4" customWidth="1"/>
    <col min="2" max="2" width="55.28515625" style="4" customWidth="1"/>
    <col min="3" max="3" width="31.5703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5703125" style="4" customWidth="1"/>
    <col min="10" max="10" width="27.85546875" style="4" customWidth="1"/>
    <col min="11" max="11" width="21.5703125" style="4" customWidth="1"/>
    <col min="12" max="14" width="31.7109375" style="4" customWidth="1"/>
    <col min="15" max="15" width="10.5703125" style="4" customWidth="1"/>
    <col min="16" max="16" width="0" style="4" hidden="1" customWidth="1"/>
    <col min="17" max="17" width="30.140625" style="4" hidden="1" customWidth="1"/>
    <col min="18" max="18" width="20.7109375" style="4" hidden="1" customWidth="1"/>
    <col min="19" max="19" width="15.5703125" style="4" hidden="1" customWidth="1"/>
    <col min="20" max="20" width="13.28515625" style="4" hidden="1" customWidth="1"/>
    <col min="21" max="21" width="23.28515625" style="4" hidden="1" customWidth="1"/>
    <col min="22" max="22" width="18.42578125" style="4" hidden="1" customWidth="1"/>
    <col min="23" max="23" width="21.42578125" style="4" hidden="1" customWidth="1"/>
    <col min="24" max="27" width="0" style="4" hidden="1" customWidth="1"/>
    <col min="28" max="16384" width="11.42578125" style="4"/>
  </cols>
  <sheetData>
    <row r="1" spans="1:20" ht="15.75" thickBot="1" x14ac:dyDescent="0.3"/>
    <row r="2" spans="1:20" ht="33" customHeight="1" x14ac:dyDescent="0.25">
      <c r="A2" s="14"/>
      <c r="B2" s="16"/>
      <c r="C2" s="203" t="s">
        <v>2664</v>
      </c>
      <c r="D2" s="204"/>
      <c r="E2" s="204"/>
      <c r="F2" s="204"/>
      <c r="G2" s="204"/>
      <c r="H2" s="204"/>
      <c r="I2" s="204"/>
      <c r="J2" s="204"/>
      <c r="K2" s="204"/>
      <c r="L2" s="187" t="s">
        <v>2670</v>
      </c>
      <c r="M2" s="187"/>
      <c r="N2" s="197" t="s">
        <v>2671</v>
      </c>
      <c r="O2" s="198"/>
    </row>
    <row r="3" spans="1:20" ht="33" customHeight="1" x14ac:dyDescent="0.25">
      <c r="A3" s="10"/>
      <c r="B3" s="9"/>
      <c r="C3" s="205"/>
      <c r="D3" s="206"/>
      <c r="E3" s="206"/>
      <c r="F3" s="206"/>
      <c r="G3" s="206"/>
      <c r="H3" s="206"/>
      <c r="I3" s="206"/>
      <c r="J3" s="206"/>
      <c r="K3" s="206"/>
      <c r="L3" s="199" t="s">
        <v>1</v>
      </c>
      <c r="M3" s="199"/>
      <c r="N3" s="199" t="s">
        <v>2672</v>
      </c>
      <c r="O3" s="200"/>
    </row>
    <row r="4" spans="1:20" ht="33" customHeight="1" thickBot="1" x14ac:dyDescent="0.3">
      <c r="A4" s="11"/>
      <c r="B4" s="13"/>
      <c r="C4" s="207"/>
      <c r="D4" s="208"/>
      <c r="E4" s="208"/>
      <c r="F4" s="208"/>
      <c r="G4" s="208"/>
      <c r="H4" s="208"/>
      <c r="I4" s="208"/>
      <c r="J4" s="208"/>
      <c r="K4" s="208"/>
      <c r="L4" s="201" t="s">
        <v>0</v>
      </c>
      <c r="M4" s="201"/>
      <c r="N4" s="201"/>
      <c r="O4" s="202"/>
    </row>
    <row r="5" spans="1:20" ht="8.25" customHeight="1" thickBot="1" x14ac:dyDescent="0.3">
      <c r="A5" s="5"/>
      <c r="B5" s="5"/>
      <c r="C5" s="71"/>
      <c r="D5" s="71"/>
      <c r="E5" s="71"/>
      <c r="F5" s="71"/>
      <c r="G5" s="71"/>
      <c r="H5" s="71"/>
      <c r="I5" s="71"/>
      <c r="J5" s="71"/>
      <c r="K5" s="71"/>
      <c r="L5" s="19"/>
      <c r="M5" s="19"/>
      <c r="N5" s="19"/>
      <c r="O5" s="19"/>
    </row>
    <row r="6" spans="1:20" s="20" customFormat="1" ht="31.5" customHeight="1" thickBot="1" x14ac:dyDescent="0.3">
      <c r="A6" s="149" t="s">
        <v>2668</v>
      </c>
      <c r="B6" s="150"/>
      <c r="C6" s="150"/>
      <c r="D6" s="150"/>
      <c r="E6" s="150"/>
      <c r="F6" s="150"/>
      <c r="G6" s="150"/>
      <c r="H6" s="150"/>
      <c r="I6" s="150"/>
      <c r="J6" s="150"/>
      <c r="K6" s="150"/>
      <c r="L6" s="150"/>
      <c r="M6" s="150"/>
      <c r="N6" s="150"/>
      <c r="O6" s="151"/>
      <c r="Q6" s="4"/>
      <c r="R6" s="4"/>
      <c r="S6" s="72"/>
    </row>
    <row r="7" spans="1:20" ht="8.25" customHeight="1" x14ac:dyDescent="0.25">
      <c r="A7" s="47"/>
      <c r="B7" s="48"/>
      <c r="C7" s="49"/>
      <c r="D7" s="49"/>
      <c r="E7" s="49"/>
      <c r="F7" s="49"/>
      <c r="G7" s="49"/>
      <c r="H7" s="49"/>
      <c r="I7" s="49"/>
      <c r="J7" s="49"/>
      <c r="K7" s="49"/>
      <c r="L7" s="50"/>
      <c r="M7" s="50"/>
      <c r="N7" s="50"/>
      <c r="O7" s="51"/>
    </row>
    <row r="8" spans="1:20" ht="30.75" customHeight="1" x14ac:dyDescent="0.25">
      <c r="A8" s="52"/>
      <c r="B8" s="65"/>
      <c r="C8" s="58"/>
      <c r="D8" s="58"/>
      <c r="E8" s="192"/>
      <c r="F8" s="192"/>
      <c r="G8" s="192"/>
      <c r="H8" s="191"/>
      <c r="I8" s="191"/>
      <c r="J8" s="59"/>
      <c r="K8" s="64"/>
      <c r="L8" s="46"/>
      <c r="M8" s="46"/>
      <c r="N8" s="46"/>
      <c r="O8" s="53"/>
    </row>
    <row r="9" spans="1:20" ht="30.75" customHeight="1" x14ac:dyDescent="0.25">
      <c r="A9" s="52"/>
      <c r="B9" s="65"/>
      <c r="C9" s="58"/>
      <c r="D9" s="58"/>
      <c r="E9" s="192"/>
      <c r="F9" s="192"/>
      <c r="G9" s="192"/>
      <c r="H9" s="191"/>
      <c r="I9" s="191"/>
      <c r="J9" s="59"/>
      <c r="K9" s="64"/>
      <c r="L9" s="46"/>
      <c r="M9" s="46"/>
      <c r="N9" s="46"/>
      <c r="O9" s="53"/>
    </row>
    <row r="10" spans="1:20" ht="30.75" customHeight="1" x14ac:dyDescent="0.25">
      <c r="A10" s="52"/>
      <c r="B10" s="58"/>
      <c r="C10" s="58"/>
      <c r="D10" s="58"/>
      <c r="E10" s="192"/>
      <c r="F10" s="192"/>
      <c r="G10" s="192"/>
      <c r="H10" s="191"/>
      <c r="I10" s="191"/>
      <c r="J10" s="59"/>
      <c r="K10" s="58"/>
      <c r="L10" s="46"/>
      <c r="M10" s="46"/>
      <c r="N10" s="46"/>
      <c r="O10" s="53"/>
    </row>
    <row r="11" spans="1:20" ht="8.25" customHeight="1" thickBot="1" x14ac:dyDescent="0.3">
      <c r="A11" s="54"/>
      <c r="B11" s="24"/>
      <c r="C11" s="55"/>
      <c r="D11" s="55"/>
      <c r="E11" s="55"/>
      <c r="F11" s="55"/>
      <c r="G11" s="55"/>
      <c r="H11" s="55"/>
      <c r="I11" s="55"/>
      <c r="J11" s="55"/>
      <c r="K11" s="55"/>
      <c r="L11" s="56"/>
      <c r="M11" s="56"/>
      <c r="N11" s="56"/>
      <c r="O11" s="57"/>
    </row>
    <row r="12" spans="1:20" ht="8.25" customHeight="1" x14ac:dyDescent="0.25">
      <c r="A12" s="5"/>
      <c r="B12" s="5"/>
      <c r="C12" s="71"/>
      <c r="D12" s="71"/>
      <c r="E12" s="71"/>
      <c r="F12" s="71"/>
      <c r="G12" s="71"/>
      <c r="H12" s="71"/>
      <c r="I12" s="71"/>
      <c r="J12" s="71"/>
      <c r="K12" s="71"/>
      <c r="L12" s="19"/>
      <c r="M12" s="19"/>
      <c r="N12" s="19"/>
      <c r="O12" s="19"/>
    </row>
    <row r="13" spans="1:20" ht="8.25" customHeight="1" thickBot="1" x14ac:dyDescent="0.3">
      <c r="A13" s="5"/>
      <c r="B13" s="5"/>
      <c r="C13" s="71"/>
      <c r="D13" s="71"/>
      <c r="E13" s="71"/>
      <c r="F13" s="71"/>
      <c r="G13" s="71"/>
      <c r="H13" s="71"/>
      <c r="I13" s="71"/>
      <c r="J13" s="71"/>
      <c r="K13" s="71"/>
      <c r="L13" s="19"/>
      <c r="M13" s="19"/>
      <c r="N13" s="19"/>
      <c r="O13" s="19"/>
    </row>
    <row r="14" spans="1:20" x14ac:dyDescent="0.25">
      <c r="A14" s="14"/>
      <c r="B14" s="15"/>
      <c r="C14" s="15"/>
      <c r="D14" s="15"/>
      <c r="E14" s="15"/>
      <c r="F14" s="15"/>
      <c r="G14" s="15"/>
      <c r="H14" s="15"/>
      <c r="I14" s="15"/>
      <c r="J14" s="15"/>
      <c r="K14" s="15"/>
      <c r="L14" s="15"/>
      <c r="M14" s="15"/>
      <c r="N14" s="15"/>
      <c r="O14" s="16"/>
      <c r="Q14" s="4" t="s">
        <v>2674</v>
      </c>
      <c r="R14" s="4" t="s">
        <v>2675</v>
      </c>
      <c r="S14" s="4" t="s">
        <v>2676</v>
      </c>
      <c r="T14" s="4" t="s">
        <v>2677</v>
      </c>
    </row>
    <row r="15" spans="1:20" ht="19.5" customHeight="1" x14ac:dyDescent="0.25">
      <c r="A15" s="10"/>
      <c r="B15" s="38" t="s">
        <v>2665</v>
      </c>
      <c r="C15" s="98" t="s">
        <v>33</v>
      </c>
      <c r="D15" s="42"/>
      <c r="E15" s="42"/>
      <c r="F15" s="5"/>
      <c r="G15" s="38" t="s">
        <v>1182</v>
      </c>
      <c r="H15" s="99" t="s">
        <v>70</v>
      </c>
      <c r="I15" s="38" t="s">
        <v>2649</v>
      </c>
      <c r="J15" s="99" t="s">
        <v>2651</v>
      </c>
      <c r="L15" s="185" t="s">
        <v>10</v>
      </c>
      <c r="M15" s="185"/>
      <c r="N15" s="105" t="str">
        <f>+IF(J15="Plural","Ingrese %","N/A")</f>
        <v>N/A</v>
      </c>
      <c r="O15" s="9"/>
      <c r="Q15" s="72" t="str">
        <f>C15</f>
        <v>INV-003-2020-ICBF-ANT-HCB</v>
      </c>
      <c r="R15" s="72" t="str">
        <f>H15</f>
        <v>CALDAS</v>
      </c>
      <c r="S15" s="72" t="str">
        <f>J15</f>
        <v>Singular</v>
      </c>
      <c r="T15" s="72" t="str">
        <f>N15</f>
        <v>N/A</v>
      </c>
    </row>
    <row r="16" spans="1:20" ht="15.75" thickBot="1" x14ac:dyDescent="0.3">
      <c r="A16" s="11"/>
      <c r="B16" s="12"/>
      <c r="C16" s="81"/>
      <c r="D16" s="12"/>
      <c r="E16" s="12"/>
      <c r="F16" s="12"/>
      <c r="G16" s="12"/>
      <c r="H16" s="12"/>
      <c r="I16" s="12"/>
      <c r="J16" s="12"/>
      <c r="K16" s="12"/>
      <c r="L16" s="12"/>
      <c r="M16" s="12"/>
      <c r="N16" s="12"/>
      <c r="O16" s="13"/>
    </row>
    <row r="17" spans="1:18" s="20" customFormat="1" ht="31.5" customHeight="1" thickBot="1" x14ac:dyDescent="0.3">
      <c r="A17" s="149" t="s">
        <v>24</v>
      </c>
      <c r="B17" s="150"/>
      <c r="C17" s="150"/>
      <c r="D17" s="150"/>
      <c r="E17" s="150"/>
      <c r="F17" s="150"/>
      <c r="G17" s="150"/>
      <c r="H17" s="149" t="s">
        <v>14</v>
      </c>
      <c r="I17" s="150"/>
      <c r="J17" s="150"/>
      <c r="K17" s="150"/>
      <c r="L17" s="150"/>
      <c r="M17" s="150"/>
      <c r="N17" s="150"/>
      <c r="O17" s="151"/>
    </row>
    <row r="18" spans="1:18" x14ac:dyDescent="0.25">
      <c r="A18" s="10"/>
      <c r="B18" s="5"/>
      <c r="C18" s="5"/>
      <c r="D18" s="5"/>
      <c r="E18" s="5"/>
      <c r="F18" s="5"/>
      <c r="G18" s="5"/>
      <c r="H18" s="10"/>
      <c r="I18" s="5"/>
      <c r="J18" s="5"/>
      <c r="K18" s="5"/>
      <c r="L18" s="5"/>
      <c r="M18" s="5"/>
      <c r="N18" s="5"/>
      <c r="O18" s="9"/>
      <c r="Q18" s="4" t="s">
        <v>2678</v>
      </c>
      <c r="R18" s="4" t="s">
        <v>2679</v>
      </c>
    </row>
    <row r="19" spans="1:18" ht="24.75" customHeight="1" x14ac:dyDescent="0.25">
      <c r="A19" s="10"/>
      <c r="B19" s="85" t="s">
        <v>2</v>
      </c>
      <c r="C19" s="68"/>
      <c r="D19" s="68"/>
      <c r="E19" s="68"/>
      <c r="F19" s="68"/>
      <c r="G19" s="5"/>
      <c r="H19" s="196" t="s">
        <v>2669</v>
      </c>
      <c r="I19" s="82" t="s">
        <v>13</v>
      </c>
      <c r="J19" s="83" t="s">
        <v>12</v>
      </c>
      <c r="K19" s="83" t="s">
        <v>2630</v>
      </c>
      <c r="L19" s="83" t="s">
        <v>1167</v>
      </c>
      <c r="M19" s="83" t="s">
        <v>1168</v>
      </c>
      <c r="N19" s="84" t="s">
        <v>2631</v>
      </c>
      <c r="O19" s="9"/>
      <c r="Q19" s="72" cm="1">
        <f t="array" ref="Q19">Tabla312248627690104[NIT:]</f>
        <v>800158061</v>
      </c>
      <c r="R19" s="72" t="str">
        <f>B23</f>
        <v xml:space="preserve">ASOCIACIÓN DE PADRES USUARIOS, OTRAS MODALIDADES DE ATENCIÓN A LA PRIMERA INFANCIA Y MADRES COMUNITARIAS EL DERECHO DEL NIÑO </v>
      </c>
    </row>
    <row r="20" spans="1:18" ht="30" customHeight="1" x14ac:dyDescent="0.25">
      <c r="A20" s="10"/>
      <c r="B20" s="100">
        <v>800158061</v>
      </c>
      <c r="C20" s="5"/>
      <c r="D20" s="5"/>
      <c r="E20" s="5"/>
      <c r="F20" s="5"/>
      <c r="G20" s="5"/>
      <c r="H20" s="196"/>
      <c r="I20" s="101" t="s">
        <v>1162</v>
      </c>
      <c r="J20" s="101" t="s">
        <v>1159</v>
      </c>
      <c r="K20" s="102">
        <v>115678000</v>
      </c>
      <c r="L20" s="103">
        <v>44200</v>
      </c>
      <c r="M20" s="103">
        <v>44560</v>
      </c>
      <c r="N20" s="104">
        <f>+(M20-L20)/30</f>
        <v>12</v>
      </c>
      <c r="O20" s="9"/>
    </row>
    <row r="21" spans="1:18" x14ac:dyDescent="0.25">
      <c r="A21" s="10"/>
      <c r="B21" s="5"/>
      <c r="C21" s="5"/>
      <c r="D21" s="5"/>
      <c r="E21" s="5"/>
      <c r="F21" s="5"/>
      <c r="G21" s="5"/>
      <c r="H21" s="10"/>
      <c r="I21" s="5"/>
      <c r="J21" s="5"/>
      <c r="K21" s="5"/>
      <c r="L21" s="5"/>
      <c r="M21" s="5"/>
      <c r="N21" s="5"/>
      <c r="O21" s="9"/>
    </row>
    <row r="22" spans="1:18" x14ac:dyDescent="0.25">
      <c r="A22" s="10"/>
      <c r="B22" s="169" t="s">
        <v>3</v>
      </c>
      <c r="C22" s="169"/>
      <c r="D22" s="169"/>
      <c r="E22" s="169"/>
      <c r="F22" s="169"/>
      <c r="G22" s="5"/>
      <c r="H22" s="188" t="s">
        <v>4</v>
      </c>
      <c r="I22" s="189"/>
      <c r="J22" s="189"/>
      <c r="K22" s="189"/>
      <c r="L22" s="189"/>
      <c r="M22" s="189"/>
      <c r="N22" s="189"/>
      <c r="O22" s="190"/>
    </row>
    <row r="23" spans="1:18" ht="21" customHeight="1" x14ac:dyDescent="0.25">
      <c r="A23" s="10"/>
      <c r="B23" s="186" t="str">
        <f>VLOOKUP(B20,EAS!A2:B1439,2,0)</f>
        <v xml:space="preserve">ASOCIACIÓN DE PADRES USUARIOS, OTRAS MODALIDADES DE ATENCIÓN A LA PRIMERA INFANCIA Y MADRES COMUNITARIAS EL DERECHO DEL NIÑO </v>
      </c>
      <c r="C23" s="186"/>
      <c r="D23" s="186"/>
      <c r="E23" s="186"/>
      <c r="F23" s="186"/>
      <c r="G23" s="5"/>
      <c r="H23" s="193" t="s">
        <v>2629</v>
      </c>
      <c r="I23" s="194"/>
      <c r="J23" s="194"/>
      <c r="K23" s="194"/>
      <c r="L23" s="194"/>
      <c r="M23" s="194"/>
      <c r="N23" s="194"/>
      <c r="O23" s="195"/>
    </row>
    <row r="24" spans="1:18" ht="21" customHeight="1" x14ac:dyDescent="0.25">
      <c r="A24" s="10"/>
      <c r="B24" s="186"/>
      <c r="C24" s="186"/>
      <c r="D24" s="186"/>
      <c r="E24" s="186"/>
      <c r="F24" s="186"/>
      <c r="G24" s="5"/>
      <c r="H24" s="193"/>
      <c r="I24" s="194"/>
      <c r="J24" s="194"/>
      <c r="K24" s="194"/>
      <c r="L24" s="194"/>
      <c r="M24" s="194"/>
      <c r="N24" s="194"/>
      <c r="O24" s="195"/>
    </row>
    <row r="25" spans="1:18" ht="8.25" customHeight="1" thickBot="1" x14ac:dyDescent="0.3">
      <c r="A25" s="11"/>
      <c r="B25" s="12"/>
      <c r="C25" s="12"/>
      <c r="D25" s="12"/>
      <c r="E25" s="12"/>
      <c r="F25" s="12"/>
      <c r="G25" s="12"/>
      <c r="H25" s="11"/>
      <c r="I25" s="21"/>
      <c r="J25" s="21"/>
      <c r="K25" s="21"/>
      <c r="L25" s="21"/>
      <c r="M25" s="12"/>
      <c r="N25" s="12"/>
      <c r="O25" s="13"/>
    </row>
    <row r="26" spans="1:18" ht="8.25" customHeight="1" thickBot="1" x14ac:dyDescent="0.3"/>
    <row r="27" spans="1:18" s="20" customFormat="1" ht="31.5" customHeight="1" thickBot="1" x14ac:dyDescent="0.3">
      <c r="A27" s="149" t="s">
        <v>5</v>
      </c>
      <c r="B27" s="150"/>
      <c r="C27" s="150"/>
      <c r="D27" s="150"/>
      <c r="E27" s="150"/>
      <c r="F27" s="150"/>
      <c r="G27" s="150"/>
      <c r="H27" s="150"/>
      <c r="I27" s="150"/>
      <c r="J27" s="150"/>
      <c r="K27" s="150"/>
      <c r="L27" s="150"/>
      <c r="M27" s="150"/>
      <c r="N27" s="150"/>
      <c r="O27" s="151"/>
    </row>
    <row r="28" spans="1:18" ht="8.25" customHeight="1" thickBot="1" x14ac:dyDescent="0.3"/>
    <row r="29" spans="1:18" s="20" customFormat="1" ht="31.5" customHeight="1" thickBot="1" x14ac:dyDescent="0.3">
      <c r="A29" s="176" t="s">
        <v>6</v>
      </c>
      <c r="B29" s="177"/>
      <c r="C29" s="177"/>
      <c r="D29" s="177"/>
      <c r="E29" s="177"/>
      <c r="F29" s="177"/>
      <c r="G29" s="177"/>
      <c r="H29" s="177"/>
      <c r="I29" s="177"/>
      <c r="J29" s="177"/>
      <c r="K29" s="177"/>
      <c r="L29" s="177"/>
      <c r="M29" s="177"/>
      <c r="N29" s="177"/>
      <c r="O29" s="178"/>
    </row>
    <row r="30" spans="1:18" ht="15" customHeight="1" x14ac:dyDescent="0.25">
      <c r="A30" s="179" t="s">
        <v>15</v>
      </c>
      <c r="B30" s="180"/>
      <c r="C30" s="180"/>
      <c r="D30" s="180"/>
      <c r="E30" s="180"/>
      <c r="F30" s="180"/>
      <c r="G30" s="180"/>
      <c r="H30" s="180"/>
      <c r="I30" s="180"/>
      <c r="J30" s="180"/>
      <c r="K30" s="180"/>
      <c r="L30" s="180"/>
      <c r="M30" s="180"/>
      <c r="N30" s="180"/>
      <c r="O30" s="181"/>
    </row>
    <row r="31" spans="1:18" x14ac:dyDescent="0.25">
      <c r="A31" s="182"/>
      <c r="B31" s="183"/>
      <c r="C31" s="183"/>
      <c r="D31" s="183"/>
      <c r="E31" s="183"/>
      <c r="F31" s="183"/>
      <c r="G31" s="183"/>
      <c r="H31" s="183"/>
      <c r="I31" s="183"/>
      <c r="J31" s="183"/>
      <c r="K31" s="183"/>
      <c r="L31" s="183"/>
      <c r="M31" s="183"/>
      <c r="N31" s="183"/>
      <c r="O31" s="184"/>
    </row>
    <row r="32" spans="1:18" s="1" customFormat="1" ht="26.25" customHeight="1" x14ac:dyDescent="0.25">
      <c r="I32" s="75" t="s">
        <v>11</v>
      </c>
      <c r="J32" s="76"/>
      <c r="O32" s="77"/>
    </row>
    <row r="33" spans="1:15" s="1" customFormat="1" ht="48.75" customHeight="1" x14ac:dyDescent="0.25">
      <c r="A33" s="94" t="s">
        <v>2632</v>
      </c>
      <c r="B33" s="95" t="s">
        <v>7</v>
      </c>
      <c r="C33" s="95" t="s">
        <v>25</v>
      </c>
      <c r="D33" s="95" t="s">
        <v>26</v>
      </c>
      <c r="E33" s="95" t="s">
        <v>2702</v>
      </c>
      <c r="F33" s="95" t="s">
        <v>2703</v>
      </c>
      <c r="G33" s="95" t="s">
        <v>30</v>
      </c>
      <c r="H33" s="95" t="s">
        <v>9</v>
      </c>
      <c r="I33" s="96" t="s">
        <v>13</v>
      </c>
      <c r="J33" s="96" t="s">
        <v>12</v>
      </c>
      <c r="K33" s="95" t="s">
        <v>8</v>
      </c>
      <c r="L33" s="95" t="s">
        <v>2634</v>
      </c>
      <c r="M33" s="95" t="s">
        <v>10</v>
      </c>
      <c r="N33" s="95" t="s">
        <v>1166</v>
      </c>
      <c r="O33" s="78"/>
    </row>
    <row r="34" spans="1:15" s="6" customFormat="1" ht="24.75" customHeight="1" x14ac:dyDescent="0.25">
      <c r="A34" s="73">
        <v>1</v>
      </c>
      <c r="B34" s="106" t="s">
        <v>1170</v>
      </c>
      <c r="C34" s="107" t="s">
        <v>38</v>
      </c>
      <c r="D34" s="101" t="s">
        <v>29</v>
      </c>
      <c r="E34" s="108">
        <v>43172</v>
      </c>
      <c r="F34" s="108">
        <v>43598</v>
      </c>
      <c r="G34" s="109">
        <f>IF(AND(E34&lt;&gt;"",F34&lt;&gt;""),((F34-E34)/30),"")</f>
        <v>14.2</v>
      </c>
      <c r="H34" s="106"/>
      <c r="I34" s="110" t="s">
        <v>42</v>
      </c>
      <c r="J34" s="110" t="s">
        <v>50</v>
      </c>
      <c r="K34" s="111">
        <v>1500000000</v>
      </c>
      <c r="L34" s="107" t="s">
        <v>1154</v>
      </c>
      <c r="M34" s="112">
        <f t="shared" ref="M34:M53" si="0">+IF(L34="No",1,IF(L34="Si","Ingrese %",""))</f>
        <v>1</v>
      </c>
      <c r="N34" s="107" t="s">
        <v>1157</v>
      </c>
      <c r="O34" s="60"/>
    </row>
    <row r="35" spans="1:15" s="6" customFormat="1" ht="24.75" customHeight="1" x14ac:dyDescent="0.25">
      <c r="A35" s="73">
        <v>2</v>
      </c>
      <c r="B35" s="106" t="s">
        <v>1170</v>
      </c>
      <c r="C35" s="107"/>
      <c r="D35" s="101" t="s">
        <v>29</v>
      </c>
      <c r="E35" s="108">
        <v>43172</v>
      </c>
      <c r="F35" s="108">
        <v>43598</v>
      </c>
      <c r="G35" s="109">
        <f>IF(AND(E35&lt;&gt;"",F35&lt;&gt;""),((F35-E35)/30),"")</f>
        <v>14.2</v>
      </c>
      <c r="H35" s="106"/>
      <c r="I35" s="110" t="s">
        <v>42</v>
      </c>
      <c r="J35" s="110" t="s">
        <v>43</v>
      </c>
      <c r="K35" s="111">
        <v>900324234234</v>
      </c>
      <c r="L35" s="107" t="s">
        <v>1154</v>
      </c>
      <c r="M35" s="112">
        <f t="shared" si="0"/>
        <v>1</v>
      </c>
      <c r="N35" s="107" t="s">
        <v>2663</v>
      </c>
      <c r="O35" s="60"/>
    </row>
    <row r="36" spans="1:15" s="6" customFormat="1" ht="24.75" customHeight="1" x14ac:dyDescent="0.25">
      <c r="A36" s="73">
        <v>3</v>
      </c>
      <c r="B36" s="106" t="s">
        <v>1170</v>
      </c>
      <c r="C36" s="107"/>
      <c r="D36" s="101" t="s">
        <v>29</v>
      </c>
      <c r="E36" s="108">
        <v>43172</v>
      </c>
      <c r="F36" s="108">
        <v>43598</v>
      </c>
      <c r="G36" s="109">
        <f t="shared" ref="G36:G53" si="1">IF(AND(E36&lt;&gt;"",F36&lt;&gt;""),((F36-E36)/30),"")</f>
        <v>14.2</v>
      </c>
      <c r="H36" s="106"/>
      <c r="I36" s="110" t="s">
        <v>41</v>
      </c>
      <c r="J36" s="110" t="s">
        <v>41</v>
      </c>
      <c r="K36" s="111">
        <v>4324324234</v>
      </c>
      <c r="L36" s="107" t="s">
        <v>1154</v>
      </c>
      <c r="M36" s="112">
        <f t="shared" si="0"/>
        <v>1</v>
      </c>
      <c r="N36" s="107" t="s">
        <v>1157</v>
      </c>
      <c r="O36" s="60"/>
    </row>
    <row r="37" spans="1:15" s="6" customFormat="1" ht="24.75" customHeight="1" x14ac:dyDescent="0.25">
      <c r="A37" s="73">
        <v>4</v>
      </c>
      <c r="B37" s="113"/>
      <c r="C37" s="107"/>
      <c r="D37" s="114"/>
      <c r="E37" s="115"/>
      <c r="F37" s="115"/>
      <c r="G37" s="109" t="str">
        <f t="shared" si="1"/>
        <v/>
      </c>
      <c r="H37" s="113"/>
      <c r="I37" s="114" t="s">
        <v>992</v>
      </c>
      <c r="J37" s="114" t="s">
        <v>995</v>
      </c>
      <c r="K37" s="111">
        <v>454535</v>
      </c>
      <c r="L37" s="107" t="s">
        <v>1154</v>
      </c>
      <c r="M37" s="112">
        <f t="shared" si="0"/>
        <v>1</v>
      </c>
      <c r="N37" s="107" t="s">
        <v>32</v>
      </c>
      <c r="O37" s="60"/>
    </row>
    <row r="38" spans="1:15" s="7" customFormat="1" ht="24.75" customHeight="1" x14ac:dyDescent="0.25">
      <c r="A38" s="74">
        <v>5</v>
      </c>
      <c r="B38" s="113"/>
      <c r="C38" s="107"/>
      <c r="D38" s="116"/>
      <c r="E38" s="116"/>
      <c r="F38" s="116"/>
      <c r="G38" s="109" t="str">
        <f t="shared" si="1"/>
        <v/>
      </c>
      <c r="H38" s="113"/>
      <c r="I38" s="114" t="s">
        <v>459</v>
      </c>
      <c r="J38" s="114" t="s">
        <v>974</v>
      </c>
      <c r="K38" s="111">
        <v>756545435</v>
      </c>
      <c r="L38" s="107" t="s">
        <v>1154</v>
      </c>
      <c r="M38" s="112">
        <f t="shared" si="0"/>
        <v>1</v>
      </c>
      <c r="N38" s="107" t="s">
        <v>1157</v>
      </c>
      <c r="O38" s="60"/>
    </row>
    <row r="39" spans="1:15" s="7" customFormat="1" ht="24.75" customHeight="1" x14ac:dyDescent="0.25">
      <c r="A39" s="74">
        <v>6</v>
      </c>
      <c r="B39" s="113"/>
      <c r="C39" s="107"/>
      <c r="D39" s="116"/>
      <c r="E39" s="116"/>
      <c r="F39" s="116"/>
      <c r="G39" s="109" t="str">
        <f t="shared" si="1"/>
        <v/>
      </c>
      <c r="H39" s="113"/>
      <c r="I39" s="114" t="s">
        <v>747</v>
      </c>
      <c r="J39" s="114" t="s">
        <v>752</v>
      </c>
      <c r="K39" s="111">
        <v>233244434</v>
      </c>
      <c r="L39" s="107" t="s">
        <v>1154</v>
      </c>
      <c r="M39" s="112">
        <f t="shared" si="0"/>
        <v>1</v>
      </c>
      <c r="N39" s="107" t="s">
        <v>32</v>
      </c>
      <c r="O39" s="60"/>
    </row>
    <row r="40" spans="1:15" s="7" customFormat="1" ht="24.75" customHeight="1" x14ac:dyDescent="0.25">
      <c r="A40" s="74">
        <v>7</v>
      </c>
      <c r="B40" s="113"/>
      <c r="C40" s="107"/>
      <c r="D40" s="116"/>
      <c r="E40" s="116"/>
      <c r="F40" s="116"/>
      <c r="G40" s="109" t="str">
        <f t="shared" si="1"/>
        <v/>
      </c>
      <c r="H40" s="113"/>
      <c r="I40" s="114" t="s">
        <v>70</v>
      </c>
      <c r="J40" s="114" t="s">
        <v>406</v>
      </c>
      <c r="K40" s="117"/>
      <c r="L40" s="107"/>
      <c r="M40" s="118" t="str">
        <f t="shared" si="0"/>
        <v/>
      </c>
      <c r="N40" s="107"/>
      <c r="O40" s="60"/>
    </row>
    <row r="41" spans="1:15" s="7" customFormat="1" ht="24.75" customHeight="1" x14ac:dyDescent="0.25">
      <c r="A41" s="74">
        <v>8</v>
      </c>
      <c r="B41" s="113"/>
      <c r="C41" s="107"/>
      <c r="D41" s="116"/>
      <c r="E41" s="116"/>
      <c r="F41" s="116"/>
      <c r="G41" s="109" t="str">
        <f t="shared" si="1"/>
        <v/>
      </c>
      <c r="H41" s="113"/>
      <c r="I41" s="114" t="s">
        <v>41</v>
      </c>
      <c r="J41" s="114" t="s">
        <v>41</v>
      </c>
      <c r="K41" s="117"/>
      <c r="L41" s="107"/>
      <c r="M41" s="118" t="str">
        <f t="shared" si="0"/>
        <v/>
      </c>
      <c r="N41" s="107"/>
      <c r="O41" s="60"/>
    </row>
    <row r="42" spans="1:15" s="7" customFormat="1" ht="24.75" customHeight="1" x14ac:dyDescent="0.25">
      <c r="A42" s="74">
        <v>9</v>
      </c>
      <c r="B42" s="113"/>
      <c r="C42" s="107"/>
      <c r="D42" s="116"/>
      <c r="E42" s="116"/>
      <c r="F42" s="116"/>
      <c r="G42" s="109" t="str">
        <f t="shared" si="1"/>
        <v/>
      </c>
      <c r="H42" s="113"/>
      <c r="I42" s="114" t="s">
        <v>261</v>
      </c>
      <c r="J42" s="114" t="s">
        <v>262</v>
      </c>
      <c r="K42" s="117"/>
      <c r="L42" s="107"/>
      <c r="M42" s="118" t="str">
        <f t="shared" si="0"/>
        <v/>
      </c>
      <c r="N42" s="107"/>
      <c r="O42" s="60"/>
    </row>
    <row r="43" spans="1:15" s="7" customFormat="1" ht="24.75" customHeight="1" x14ac:dyDescent="0.25">
      <c r="A43" s="74">
        <v>10</v>
      </c>
      <c r="B43" s="113"/>
      <c r="C43" s="107"/>
      <c r="D43" s="116"/>
      <c r="E43" s="116"/>
      <c r="F43" s="116"/>
      <c r="G43" s="109" t="str">
        <f t="shared" si="1"/>
        <v/>
      </c>
      <c r="H43" s="113"/>
      <c r="I43" s="116" t="s">
        <v>1161</v>
      </c>
      <c r="J43" s="116" t="s">
        <v>1040</v>
      </c>
      <c r="K43" s="117"/>
      <c r="L43" s="107"/>
      <c r="M43" s="118" t="str">
        <f t="shared" si="0"/>
        <v/>
      </c>
      <c r="N43" s="107"/>
      <c r="O43" s="60"/>
    </row>
    <row r="44" spans="1:15" s="7" customFormat="1" ht="24.75" customHeight="1" x14ac:dyDescent="0.25">
      <c r="A44" s="74">
        <v>11</v>
      </c>
      <c r="B44" s="113"/>
      <c r="C44" s="107"/>
      <c r="D44" s="116"/>
      <c r="E44" s="116"/>
      <c r="F44" s="116"/>
      <c r="G44" s="109" t="str">
        <f t="shared" si="1"/>
        <v/>
      </c>
      <c r="H44" s="113"/>
      <c r="I44" s="116" t="s">
        <v>1076</v>
      </c>
      <c r="J44" s="116" t="s">
        <v>1077</v>
      </c>
      <c r="K44" s="117"/>
      <c r="L44" s="107"/>
      <c r="M44" s="118" t="str">
        <f t="shared" si="0"/>
        <v/>
      </c>
      <c r="N44" s="107"/>
      <c r="O44" s="60"/>
    </row>
    <row r="45" spans="1:15" s="7" customFormat="1" ht="24.75" customHeight="1" x14ac:dyDescent="0.25">
      <c r="A45" s="74">
        <v>12</v>
      </c>
      <c r="B45" s="113"/>
      <c r="C45" s="107"/>
      <c r="D45" s="116"/>
      <c r="E45" s="116"/>
      <c r="F45" s="116"/>
      <c r="G45" s="109" t="str">
        <f t="shared" si="1"/>
        <v/>
      </c>
      <c r="H45" s="113"/>
      <c r="I45" s="116" t="s">
        <v>169</v>
      </c>
      <c r="J45" s="116" t="s">
        <v>172</v>
      </c>
      <c r="K45" s="117"/>
      <c r="L45" s="107"/>
      <c r="M45" s="118" t="str">
        <f t="shared" si="0"/>
        <v/>
      </c>
      <c r="N45" s="107"/>
      <c r="O45" s="60"/>
    </row>
    <row r="46" spans="1:15" s="7" customFormat="1" ht="24.75" customHeight="1" x14ac:dyDescent="0.25">
      <c r="A46" s="74">
        <v>13</v>
      </c>
      <c r="B46" s="113"/>
      <c r="C46" s="107"/>
      <c r="D46" s="116"/>
      <c r="E46" s="116"/>
      <c r="F46" s="116"/>
      <c r="G46" s="109" t="str">
        <f t="shared" si="1"/>
        <v/>
      </c>
      <c r="H46" s="113"/>
      <c r="I46" s="116" t="s">
        <v>1162</v>
      </c>
      <c r="J46" s="116" t="s">
        <v>1159</v>
      </c>
      <c r="K46" s="117"/>
      <c r="L46" s="107"/>
      <c r="M46" s="118" t="str">
        <f t="shared" si="0"/>
        <v/>
      </c>
      <c r="N46" s="107"/>
      <c r="O46" s="60"/>
    </row>
    <row r="47" spans="1:15" s="7" customFormat="1" ht="24.75" customHeight="1" x14ac:dyDescent="0.25">
      <c r="A47" s="74">
        <v>14</v>
      </c>
      <c r="B47" s="113"/>
      <c r="C47" s="107"/>
      <c r="D47" s="116"/>
      <c r="E47" s="116"/>
      <c r="F47" s="116"/>
      <c r="G47" s="109" t="str">
        <f t="shared" si="1"/>
        <v/>
      </c>
      <c r="H47" s="113"/>
      <c r="I47" s="116" t="s">
        <v>214</v>
      </c>
      <c r="J47" s="116" t="s">
        <v>217</v>
      </c>
      <c r="K47" s="117"/>
      <c r="L47" s="107"/>
      <c r="M47" s="118" t="str">
        <f t="shared" si="0"/>
        <v/>
      </c>
      <c r="N47" s="107"/>
      <c r="O47" s="60"/>
    </row>
    <row r="48" spans="1:15" s="7" customFormat="1" ht="24.75" customHeight="1" x14ac:dyDescent="0.25">
      <c r="A48" s="74">
        <v>15</v>
      </c>
      <c r="B48" s="113"/>
      <c r="C48" s="107"/>
      <c r="D48" s="116"/>
      <c r="E48" s="116"/>
      <c r="F48" s="116"/>
      <c r="G48" s="109" t="str">
        <f t="shared" si="1"/>
        <v/>
      </c>
      <c r="H48" s="113"/>
      <c r="I48" s="116" t="s">
        <v>261</v>
      </c>
      <c r="J48" s="116" t="s">
        <v>262</v>
      </c>
      <c r="K48" s="117"/>
      <c r="L48" s="107"/>
      <c r="M48" s="118" t="str">
        <f t="shared" si="0"/>
        <v/>
      </c>
      <c r="N48" s="107"/>
      <c r="O48" s="60"/>
    </row>
    <row r="49" spans="1:15" s="7" customFormat="1" ht="24.75" customHeight="1" x14ac:dyDescent="0.25">
      <c r="A49" s="74">
        <v>16</v>
      </c>
      <c r="B49" s="113"/>
      <c r="C49" s="107"/>
      <c r="D49" s="116"/>
      <c r="E49" s="116"/>
      <c r="F49" s="116"/>
      <c r="G49" s="109" t="str">
        <f t="shared" si="1"/>
        <v/>
      </c>
      <c r="H49" s="113"/>
      <c r="I49" s="116" t="s">
        <v>1084</v>
      </c>
      <c r="J49" s="116" t="s">
        <v>1087</v>
      </c>
      <c r="K49" s="117"/>
      <c r="L49" s="107"/>
      <c r="M49" s="118" t="str">
        <f t="shared" si="0"/>
        <v/>
      </c>
      <c r="N49" s="107"/>
      <c r="O49" s="60"/>
    </row>
    <row r="50" spans="1:15" s="7" customFormat="1" ht="24.75" customHeight="1" x14ac:dyDescent="0.25">
      <c r="A50" s="74">
        <v>17</v>
      </c>
      <c r="B50" s="113"/>
      <c r="C50" s="107"/>
      <c r="D50" s="116"/>
      <c r="E50" s="116"/>
      <c r="F50" s="116"/>
      <c r="G50" s="109" t="str">
        <f t="shared" si="1"/>
        <v/>
      </c>
      <c r="H50" s="113"/>
      <c r="I50" s="116" t="s">
        <v>41</v>
      </c>
      <c r="J50" s="116" t="s">
        <v>41</v>
      </c>
      <c r="K50" s="117"/>
      <c r="L50" s="107"/>
      <c r="M50" s="118" t="str">
        <f t="shared" si="0"/>
        <v/>
      </c>
      <c r="N50" s="107"/>
      <c r="O50" s="60"/>
    </row>
    <row r="51" spans="1:15" s="7" customFormat="1" ht="24.75" customHeight="1" x14ac:dyDescent="0.25">
      <c r="A51" s="74">
        <v>18</v>
      </c>
      <c r="B51" s="113"/>
      <c r="C51" s="107"/>
      <c r="D51" s="116"/>
      <c r="E51" s="116"/>
      <c r="F51" s="116"/>
      <c r="G51" s="109" t="str">
        <f t="shared" si="1"/>
        <v/>
      </c>
      <c r="H51" s="113"/>
      <c r="I51" s="116" t="s">
        <v>1161</v>
      </c>
      <c r="J51" s="116" t="s">
        <v>1044</v>
      </c>
      <c r="K51" s="117"/>
      <c r="L51" s="107"/>
      <c r="M51" s="118" t="str">
        <f t="shared" si="0"/>
        <v/>
      </c>
      <c r="N51" s="107"/>
      <c r="O51" s="60"/>
    </row>
    <row r="52" spans="1:15" s="7" customFormat="1" ht="24.75" customHeight="1" x14ac:dyDescent="0.25">
      <c r="A52" s="74">
        <v>19</v>
      </c>
      <c r="B52" s="113"/>
      <c r="C52" s="107"/>
      <c r="D52" s="116"/>
      <c r="E52" s="116"/>
      <c r="F52" s="116"/>
      <c r="G52" s="109" t="str">
        <f t="shared" si="1"/>
        <v/>
      </c>
      <c r="H52" s="113"/>
      <c r="I52" s="116" t="s">
        <v>868</v>
      </c>
      <c r="J52" s="116" t="s">
        <v>829</v>
      </c>
      <c r="K52" s="117"/>
      <c r="L52" s="107"/>
      <c r="M52" s="118" t="str">
        <f t="shared" si="0"/>
        <v/>
      </c>
      <c r="N52" s="107"/>
      <c r="O52" s="60"/>
    </row>
    <row r="53" spans="1:15" s="7" customFormat="1" ht="24.75" customHeight="1" x14ac:dyDescent="0.25">
      <c r="A53" s="74">
        <v>20</v>
      </c>
      <c r="B53" s="113"/>
      <c r="C53" s="107"/>
      <c r="D53" s="116"/>
      <c r="E53" s="116"/>
      <c r="F53" s="116"/>
      <c r="G53" s="109" t="str">
        <f t="shared" si="1"/>
        <v/>
      </c>
      <c r="H53" s="113"/>
      <c r="I53" s="116" t="s">
        <v>747</v>
      </c>
      <c r="J53" s="116" t="s">
        <v>708</v>
      </c>
      <c r="K53" s="117"/>
      <c r="L53" s="107"/>
      <c r="M53" s="118" t="str">
        <f t="shared" si="0"/>
        <v/>
      </c>
      <c r="N53" s="107"/>
      <c r="O53" s="60"/>
    </row>
    <row r="54" spans="1:15" s="7" customFormat="1" ht="24.75" customHeight="1" thickBot="1" x14ac:dyDescent="0.3">
      <c r="A54" s="80"/>
      <c r="B54" s="80"/>
      <c r="C54" s="80"/>
      <c r="D54" s="80"/>
      <c r="E54" s="80"/>
      <c r="F54" s="80"/>
      <c r="G54" s="80"/>
      <c r="H54" s="80"/>
      <c r="I54" s="80"/>
      <c r="J54" s="80"/>
      <c r="K54" s="80"/>
      <c r="L54" s="80"/>
      <c r="M54" s="80"/>
      <c r="N54" s="87"/>
      <c r="O54" s="79"/>
    </row>
    <row r="55" spans="1:15" ht="8.25" customHeight="1" thickBot="1" x14ac:dyDescent="0.3"/>
    <row r="56" spans="1:15" s="20" customFormat="1" ht="31.5" customHeight="1" thickBot="1" x14ac:dyDescent="0.3">
      <c r="A56" s="176" t="s">
        <v>2662</v>
      </c>
      <c r="B56" s="177"/>
      <c r="C56" s="177"/>
      <c r="D56" s="177"/>
      <c r="E56" s="177"/>
      <c r="F56" s="177"/>
      <c r="G56" s="177"/>
      <c r="H56" s="177"/>
      <c r="I56" s="177"/>
      <c r="J56" s="177"/>
      <c r="K56" s="177"/>
      <c r="L56" s="177"/>
      <c r="M56" s="177"/>
      <c r="N56" s="177"/>
      <c r="O56" s="178"/>
    </row>
    <row r="57" spans="1:15" ht="15" customHeight="1" x14ac:dyDescent="0.25">
      <c r="A57" s="179" t="s">
        <v>15</v>
      </c>
      <c r="B57" s="180"/>
      <c r="C57" s="180"/>
      <c r="D57" s="180"/>
      <c r="E57" s="180"/>
      <c r="F57" s="180"/>
      <c r="G57" s="180"/>
      <c r="H57" s="180"/>
      <c r="I57" s="180"/>
      <c r="J57" s="180"/>
      <c r="K57" s="180"/>
      <c r="L57" s="180"/>
      <c r="M57" s="180"/>
      <c r="N57" s="180"/>
      <c r="O57" s="181"/>
    </row>
    <row r="58" spans="1:15" x14ac:dyDescent="0.25">
      <c r="A58" s="182"/>
      <c r="B58" s="183"/>
      <c r="C58" s="183"/>
      <c r="D58" s="183"/>
      <c r="E58" s="183"/>
      <c r="F58" s="183"/>
      <c r="G58" s="183"/>
      <c r="H58" s="183"/>
      <c r="I58" s="183"/>
      <c r="J58" s="183"/>
      <c r="K58" s="183"/>
      <c r="L58" s="183"/>
      <c r="M58" s="183"/>
      <c r="N58" s="183"/>
      <c r="O58" s="184"/>
    </row>
    <row r="59" spans="1:15" s="1" customFormat="1" ht="26.25" customHeight="1" x14ac:dyDescent="0.25">
      <c r="I59" s="163" t="s">
        <v>11</v>
      </c>
      <c r="J59" s="164"/>
    </row>
    <row r="60" spans="1:15" s="1" customFormat="1" ht="44.25" customHeight="1" x14ac:dyDescent="0.25">
      <c r="A60" s="91" t="s">
        <v>2632</v>
      </c>
      <c r="B60" s="92" t="s">
        <v>7</v>
      </c>
      <c r="C60" s="92" t="s">
        <v>25</v>
      </c>
      <c r="D60" s="92" t="s">
        <v>26</v>
      </c>
      <c r="E60" s="92" t="s">
        <v>2702</v>
      </c>
      <c r="F60" s="92" t="s">
        <v>2703</v>
      </c>
      <c r="G60" s="92" t="s">
        <v>30</v>
      </c>
      <c r="H60" s="92" t="s">
        <v>9</v>
      </c>
      <c r="I60" s="93" t="s">
        <v>13</v>
      </c>
      <c r="J60" s="93" t="s">
        <v>12</v>
      </c>
      <c r="K60" s="92" t="s">
        <v>8</v>
      </c>
      <c r="L60" s="92" t="s">
        <v>2633</v>
      </c>
      <c r="M60" s="92" t="s">
        <v>2634</v>
      </c>
      <c r="N60" s="92" t="s">
        <v>10</v>
      </c>
      <c r="O60" s="97" t="s">
        <v>1166</v>
      </c>
    </row>
    <row r="61" spans="1:15" s="6" customFormat="1" ht="24.75" customHeight="1" x14ac:dyDescent="0.25">
      <c r="A61" s="73">
        <v>1</v>
      </c>
      <c r="B61" s="106" t="s">
        <v>1170</v>
      </c>
      <c r="C61" s="107" t="s">
        <v>38</v>
      </c>
      <c r="D61" s="101" t="s">
        <v>29</v>
      </c>
      <c r="E61" s="108">
        <v>43172</v>
      </c>
      <c r="F61" s="108">
        <v>43598</v>
      </c>
      <c r="G61" s="109">
        <f>IF(AND(E61&lt;&gt;"",F61&lt;&gt;""),((F61-E61)/30),"")</f>
        <v>14.2</v>
      </c>
      <c r="H61" s="106"/>
      <c r="I61" s="110" t="s">
        <v>465</v>
      </c>
      <c r="J61" s="110" t="s">
        <v>50</v>
      </c>
      <c r="K61" s="119">
        <v>1500000000</v>
      </c>
      <c r="L61" s="120">
        <f t="shared" ref="L61:L80" si="2">+IF(AND(K61&gt;0,O61="Ejecución"),K61/877802,IF(AND(K61&gt;0,O61&lt;&gt;"Ejecución"),"-",""))</f>
        <v>1708.8136048903966</v>
      </c>
      <c r="M61" s="107" t="s">
        <v>1154</v>
      </c>
      <c r="N61" s="118">
        <f t="shared" ref="N61:N80" si="3">+IF(M61="No",1,IF(M61="Si","Ingrese %",""))</f>
        <v>1</v>
      </c>
      <c r="O61" s="121" t="s">
        <v>1156</v>
      </c>
    </row>
    <row r="62" spans="1:15" s="6" customFormat="1" ht="24.75" customHeight="1" x14ac:dyDescent="0.25">
      <c r="A62" s="73">
        <v>2</v>
      </c>
      <c r="B62" s="106" t="s">
        <v>1170</v>
      </c>
      <c r="C62" s="107"/>
      <c r="D62" s="101" t="s">
        <v>29</v>
      </c>
      <c r="E62" s="108">
        <v>43172</v>
      </c>
      <c r="F62" s="108">
        <v>43598</v>
      </c>
      <c r="G62" s="109">
        <f>IF(AND(E62&lt;&gt;"",F62&lt;&gt;""),((F62-E62)/30),"")</f>
        <v>14.2</v>
      </c>
      <c r="H62" s="106"/>
      <c r="I62" s="110" t="s">
        <v>214</v>
      </c>
      <c r="J62" s="110" t="s">
        <v>43</v>
      </c>
      <c r="K62" s="122">
        <v>900324234234</v>
      </c>
      <c r="L62" s="120">
        <f t="shared" si="2"/>
        <v>1025657.5335143916</v>
      </c>
      <c r="M62" s="107" t="s">
        <v>31</v>
      </c>
      <c r="N62" s="118" t="str">
        <f t="shared" si="3"/>
        <v>Ingrese %</v>
      </c>
      <c r="O62" s="121" t="s">
        <v>1156</v>
      </c>
    </row>
    <row r="63" spans="1:15" s="6" customFormat="1" ht="24.75" customHeight="1" x14ac:dyDescent="0.25">
      <c r="A63" s="73">
        <v>3</v>
      </c>
      <c r="B63" s="106" t="s">
        <v>1170</v>
      </c>
      <c r="C63" s="107"/>
      <c r="D63" s="101" t="s">
        <v>29</v>
      </c>
      <c r="E63" s="108">
        <v>43172</v>
      </c>
      <c r="F63" s="108">
        <v>43598</v>
      </c>
      <c r="G63" s="109">
        <f t="shared" ref="G63:G80" si="4">IF(AND(E63&lt;&gt;"",F63&lt;&gt;""),((F63-E63)/30),"")</f>
        <v>14.2</v>
      </c>
      <c r="H63" s="106"/>
      <c r="I63" s="110" t="s">
        <v>41</v>
      </c>
      <c r="J63" s="110" t="s">
        <v>41</v>
      </c>
      <c r="K63" s="122">
        <v>4324324234</v>
      </c>
      <c r="L63" s="120">
        <f t="shared" si="2"/>
        <v>4926.3093886776287</v>
      </c>
      <c r="M63" s="107" t="s">
        <v>1154</v>
      </c>
      <c r="N63" s="118">
        <f t="shared" si="3"/>
        <v>1</v>
      </c>
      <c r="O63" s="121" t="s">
        <v>1156</v>
      </c>
    </row>
    <row r="64" spans="1:15" s="6" customFormat="1" ht="24.75" customHeight="1" x14ac:dyDescent="0.25">
      <c r="A64" s="73">
        <v>4</v>
      </c>
      <c r="B64" s="113"/>
      <c r="C64" s="107"/>
      <c r="D64" s="114"/>
      <c r="E64" s="115"/>
      <c r="F64" s="115"/>
      <c r="G64" s="109" t="str">
        <f t="shared" si="4"/>
        <v/>
      </c>
      <c r="H64" s="113"/>
      <c r="I64" s="114" t="s">
        <v>1140</v>
      </c>
      <c r="J64" s="114" t="s">
        <v>813</v>
      </c>
      <c r="K64" s="122">
        <v>454535</v>
      </c>
      <c r="L64" s="120">
        <f t="shared" si="2"/>
        <v>0.51781039459923761</v>
      </c>
      <c r="M64" s="107"/>
      <c r="N64" s="118" t="str">
        <f t="shared" si="3"/>
        <v/>
      </c>
      <c r="O64" s="121" t="s">
        <v>1156</v>
      </c>
    </row>
    <row r="65" spans="1:15" s="7" customFormat="1" ht="24.75" customHeight="1" x14ac:dyDescent="0.25">
      <c r="A65" s="74">
        <v>5</v>
      </c>
      <c r="B65" s="113"/>
      <c r="C65" s="107"/>
      <c r="D65" s="116"/>
      <c r="E65" s="116"/>
      <c r="F65" s="116"/>
      <c r="G65" s="109" t="str">
        <f t="shared" si="4"/>
        <v/>
      </c>
      <c r="H65" s="113"/>
      <c r="I65" s="114" t="s">
        <v>1148</v>
      </c>
      <c r="J65" s="114" t="s">
        <v>894</v>
      </c>
      <c r="K65" s="122">
        <v>756545435</v>
      </c>
      <c r="L65" s="120">
        <f t="shared" si="2"/>
        <v>861.86342136381552</v>
      </c>
      <c r="M65" s="107"/>
      <c r="N65" s="118" t="str">
        <f t="shared" si="3"/>
        <v/>
      </c>
      <c r="O65" s="121" t="s">
        <v>1156</v>
      </c>
    </row>
    <row r="66" spans="1:15" s="7" customFormat="1" ht="24.75" customHeight="1" x14ac:dyDescent="0.25">
      <c r="A66" s="74">
        <v>6</v>
      </c>
      <c r="B66" s="113"/>
      <c r="C66" s="107"/>
      <c r="D66" s="116"/>
      <c r="E66" s="116"/>
      <c r="F66" s="116"/>
      <c r="G66" s="109" t="str">
        <f t="shared" si="4"/>
        <v/>
      </c>
      <c r="H66" s="113"/>
      <c r="I66" s="114" t="s">
        <v>747</v>
      </c>
      <c r="J66" s="114" t="s">
        <v>752</v>
      </c>
      <c r="K66" s="122">
        <v>233244434</v>
      </c>
      <c r="L66" s="120">
        <f t="shared" si="2"/>
        <v>265.71417472277346</v>
      </c>
      <c r="M66" s="107"/>
      <c r="N66" s="118" t="str">
        <f t="shared" si="3"/>
        <v/>
      </c>
      <c r="O66" s="121" t="s">
        <v>1156</v>
      </c>
    </row>
    <row r="67" spans="1:15" s="7" customFormat="1" ht="24.75" customHeight="1" x14ac:dyDescent="0.25">
      <c r="A67" s="74">
        <v>7</v>
      </c>
      <c r="B67" s="113"/>
      <c r="C67" s="107"/>
      <c r="D67" s="116"/>
      <c r="E67" s="116"/>
      <c r="F67" s="116"/>
      <c r="G67" s="109" t="str">
        <f t="shared" si="4"/>
        <v/>
      </c>
      <c r="H67" s="113"/>
      <c r="I67" s="114" t="s">
        <v>70</v>
      </c>
      <c r="J67" s="114" t="s">
        <v>406</v>
      </c>
      <c r="K67" s="122"/>
      <c r="L67" s="120" t="str">
        <f t="shared" si="2"/>
        <v/>
      </c>
      <c r="M67" s="107"/>
      <c r="N67" s="118" t="str">
        <f t="shared" si="3"/>
        <v/>
      </c>
      <c r="O67" s="121"/>
    </row>
    <row r="68" spans="1:15" s="7" customFormat="1" ht="24.75" customHeight="1" x14ac:dyDescent="0.25">
      <c r="A68" s="74">
        <v>8</v>
      </c>
      <c r="B68" s="113"/>
      <c r="C68" s="107"/>
      <c r="D68" s="116"/>
      <c r="E68" s="116"/>
      <c r="F68" s="116"/>
      <c r="G68" s="109" t="str">
        <f t="shared" si="4"/>
        <v/>
      </c>
      <c r="H68" s="113"/>
      <c r="I68" s="114" t="s">
        <v>41</v>
      </c>
      <c r="J68" s="114" t="s">
        <v>41</v>
      </c>
      <c r="K68" s="122"/>
      <c r="L68" s="120" t="str">
        <f t="shared" si="2"/>
        <v/>
      </c>
      <c r="M68" s="107"/>
      <c r="N68" s="118" t="str">
        <f t="shared" si="3"/>
        <v/>
      </c>
      <c r="O68" s="121"/>
    </row>
    <row r="69" spans="1:15" s="7" customFormat="1" ht="24.75" customHeight="1" x14ac:dyDescent="0.25">
      <c r="A69" s="74">
        <v>9</v>
      </c>
      <c r="B69" s="113"/>
      <c r="C69" s="107"/>
      <c r="D69" s="116"/>
      <c r="E69" s="116"/>
      <c r="F69" s="116"/>
      <c r="G69" s="109" t="str">
        <f t="shared" si="4"/>
        <v/>
      </c>
      <c r="H69" s="113"/>
      <c r="I69" s="114" t="s">
        <v>261</v>
      </c>
      <c r="J69" s="114" t="s">
        <v>262</v>
      </c>
      <c r="K69" s="122"/>
      <c r="L69" s="120" t="str">
        <f t="shared" si="2"/>
        <v/>
      </c>
      <c r="M69" s="107"/>
      <c r="N69" s="118" t="str">
        <f t="shared" si="3"/>
        <v/>
      </c>
      <c r="O69" s="121"/>
    </row>
    <row r="70" spans="1:15" s="7" customFormat="1" ht="24.75" customHeight="1" x14ac:dyDescent="0.25">
      <c r="A70" s="74">
        <v>10</v>
      </c>
      <c r="B70" s="113"/>
      <c r="C70" s="107"/>
      <c r="D70" s="116"/>
      <c r="E70" s="116"/>
      <c r="F70" s="116"/>
      <c r="G70" s="109" t="str">
        <f t="shared" si="4"/>
        <v/>
      </c>
      <c r="H70" s="113"/>
      <c r="I70" s="116" t="s">
        <v>459</v>
      </c>
      <c r="J70" s="116" t="s">
        <v>968</v>
      </c>
      <c r="K70" s="122"/>
      <c r="L70" s="120" t="str">
        <f t="shared" si="2"/>
        <v/>
      </c>
      <c r="M70" s="107"/>
      <c r="N70" s="118" t="str">
        <f t="shared" si="3"/>
        <v/>
      </c>
      <c r="O70" s="121"/>
    </row>
    <row r="71" spans="1:15" s="7" customFormat="1" ht="24.75" customHeight="1" x14ac:dyDescent="0.25">
      <c r="A71" s="74">
        <v>11</v>
      </c>
      <c r="B71" s="113"/>
      <c r="C71" s="107"/>
      <c r="D71" s="116"/>
      <c r="E71" s="116"/>
      <c r="F71" s="116"/>
      <c r="G71" s="109" t="str">
        <f t="shared" si="4"/>
        <v/>
      </c>
      <c r="H71" s="113"/>
      <c r="I71" s="116" t="s">
        <v>1076</v>
      </c>
      <c r="J71" s="116" t="s">
        <v>1077</v>
      </c>
      <c r="K71" s="122"/>
      <c r="L71" s="120" t="str">
        <f t="shared" si="2"/>
        <v/>
      </c>
      <c r="M71" s="107"/>
      <c r="N71" s="118" t="str">
        <f t="shared" si="3"/>
        <v/>
      </c>
      <c r="O71" s="121"/>
    </row>
    <row r="72" spans="1:15" s="7" customFormat="1" ht="24.75" customHeight="1" x14ac:dyDescent="0.25">
      <c r="A72" s="74">
        <v>12</v>
      </c>
      <c r="B72" s="113"/>
      <c r="C72" s="107"/>
      <c r="D72" s="116"/>
      <c r="E72" s="116"/>
      <c r="F72" s="116"/>
      <c r="G72" s="109" t="str">
        <f t="shared" si="4"/>
        <v/>
      </c>
      <c r="H72" s="113"/>
      <c r="I72" s="116" t="s">
        <v>70</v>
      </c>
      <c r="J72" s="116" t="s">
        <v>172</v>
      </c>
      <c r="K72" s="122"/>
      <c r="L72" s="120" t="str">
        <f t="shared" si="2"/>
        <v/>
      </c>
      <c r="M72" s="107"/>
      <c r="N72" s="118" t="str">
        <f t="shared" si="3"/>
        <v/>
      </c>
      <c r="O72" s="121"/>
    </row>
    <row r="73" spans="1:15" s="7" customFormat="1" ht="24.75" customHeight="1" x14ac:dyDescent="0.25">
      <c r="A73" s="74">
        <v>13</v>
      </c>
      <c r="B73" s="113"/>
      <c r="C73" s="107"/>
      <c r="D73" s="116"/>
      <c r="E73" s="116"/>
      <c r="F73" s="116"/>
      <c r="G73" s="109" t="str">
        <f t="shared" si="4"/>
        <v/>
      </c>
      <c r="H73" s="113"/>
      <c r="I73" s="116" t="s">
        <v>1162</v>
      </c>
      <c r="J73" s="116" t="s">
        <v>1159</v>
      </c>
      <c r="K73" s="122"/>
      <c r="L73" s="120" t="str">
        <f t="shared" si="2"/>
        <v/>
      </c>
      <c r="M73" s="107"/>
      <c r="N73" s="118" t="str">
        <f t="shared" si="3"/>
        <v/>
      </c>
      <c r="O73" s="121"/>
    </row>
    <row r="74" spans="1:15" s="7" customFormat="1" ht="24.75" customHeight="1" x14ac:dyDescent="0.25">
      <c r="A74" s="74">
        <v>14</v>
      </c>
      <c r="B74" s="113"/>
      <c r="C74" s="107"/>
      <c r="D74" s="116"/>
      <c r="E74" s="116"/>
      <c r="F74" s="116"/>
      <c r="G74" s="109" t="str">
        <f t="shared" si="4"/>
        <v/>
      </c>
      <c r="H74" s="113"/>
      <c r="I74" s="116" t="s">
        <v>214</v>
      </c>
      <c r="J74" s="116" t="s">
        <v>217</v>
      </c>
      <c r="K74" s="122"/>
      <c r="L74" s="120" t="str">
        <f t="shared" si="2"/>
        <v/>
      </c>
      <c r="M74" s="107"/>
      <c r="N74" s="118" t="str">
        <f t="shared" si="3"/>
        <v/>
      </c>
      <c r="O74" s="121"/>
    </row>
    <row r="75" spans="1:15" s="7" customFormat="1" ht="24.75" customHeight="1" x14ac:dyDescent="0.25">
      <c r="A75" s="74">
        <v>15</v>
      </c>
      <c r="B75" s="113"/>
      <c r="C75" s="107"/>
      <c r="D75" s="116"/>
      <c r="E75" s="116"/>
      <c r="F75" s="116"/>
      <c r="G75" s="109" t="str">
        <f t="shared" si="4"/>
        <v/>
      </c>
      <c r="H75" s="113"/>
      <c r="I75" s="116" t="s">
        <v>261</v>
      </c>
      <c r="J75" s="116" t="s">
        <v>262</v>
      </c>
      <c r="K75" s="122"/>
      <c r="L75" s="120" t="str">
        <f t="shared" si="2"/>
        <v/>
      </c>
      <c r="M75" s="107"/>
      <c r="N75" s="118" t="str">
        <f t="shared" si="3"/>
        <v/>
      </c>
      <c r="O75" s="121"/>
    </row>
    <row r="76" spans="1:15" s="7" customFormat="1" ht="24.75" customHeight="1" x14ac:dyDescent="0.25">
      <c r="A76" s="74">
        <v>16</v>
      </c>
      <c r="B76" s="113"/>
      <c r="C76" s="107"/>
      <c r="D76" s="116"/>
      <c r="E76" s="116"/>
      <c r="F76" s="116"/>
      <c r="G76" s="109" t="str">
        <f t="shared" si="4"/>
        <v/>
      </c>
      <c r="H76" s="113"/>
      <c r="I76" s="116" t="s">
        <v>1084</v>
      </c>
      <c r="J76" s="116" t="s">
        <v>1087</v>
      </c>
      <c r="K76" s="122"/>
      <c r="L76" s="120" t="str">
        <f t="shared" si="2"/>
        <v/>
      </c>
      <c r="M76" s="107"/>
      <c r="N76" s="118" t="str">
        <f t="shared" si="3"/>
        <v/>
      </c>
      <c r="O76" s="121"/>
    </row>
    <row r="77" spans="1:15" s="7" customFormat="1" ht="24.75" customHeight="1" x14ac:dyDescent="0.25">
      <c r="A77" s="74">
        <v>17</v>
      </c>
      <c r="B77" s="113"/>
      <c r="C77" s="107"/>
      <c r="D77" s="116"/>
      <c r="E77" s="116"/>
      <c r="F77" s="116"/>
      <c r="G77" s="109" t="str">
        <f t="shared" si="4"/>
        <v/>
      </c>
      <c r="H77" s="113"/>
      <c r="I77" s="116" t="s">
        <v>41</v>
      </c>
      <c r="J77" s="116" t="s">
        <v>41</v>
      </c>
      <c r="K77" s="122"/>
      <c r="L77" s="120" t="str">
        <f t="shared" si="2"/>
        <v/>
      </c>
      <c r="M77" s="107"/>
      <c r="N77" s="118" t="str">
        <f t="shared" si="3"/>
        <v/>
      </c>
      <c r="O77" s="121"/>
    </row>
    <row r="78" spans="1:15" s="7" customFormat="1" ht="24.75" customHeight="1" x14ac:dyDescent="0.25">
      <c r="A78" s="74">
        <v>18</v>
      </c>
      <c r="B78" s="113"/>
      <c r="C78" s="107"/>
      <c r="D78" s="116"/>
      <c r="E78" s="116"/>
      <c r="F78" s="116"/>
      <c r="G78" s="109" t="str">
        <f t="shared" si="4"/>
        <v/>
      </c>
      <c r="H78" s="113"/>
      <c r="I78" s="116" t="s">
        <v>1161</v>
      </c>
      <c r="J78" s="116" t="s">
        <v>1044</v>
      </c>
      <c r="K78" s="122"/>
      <c r="L78" s="120" t="str">
        <f t="shared" si="2"/>
        <v/>
      </c>
      <c r="M78" s="107"/>
      <c r="N78" s="118" t="str">
        <f t="shared" si="3"/>
        <v/>
      </c>
      <c r="O78" s="121"/>
    </row>
    <row r="79" spans="1:15" s="7" customFormat="1" ht="24.75" customHeight="1" x14ac:dyDescent="0.25">
      <c r="A79" s="74">
        <v>19</v>
      </c>
      <c r="B79" s="113"/>
      <c r="C79" s="107"/>
      <c r="D79" s="116"/>
      <c r="E79" s="116"/>
      <c r="F79" s="116"/>
      <c r="G79" s="109" t="str">
        <f t="shared" si="4"/>
        <v/>
      </c>
      <c r="H79" s="113"/>
      <c r="I79" s="116" t="s">
        <v>1163</v>
      </c>
      <c r="J79" s="116" t="s">
        <v>829</v>
      </c>
      <c r="K79" s="122"/>
      <c r="L79" s="120" t="str">
        <f t="shared" si="2"/>
        <v/>
      </c>
      <c r="M79" s="107"/>
      <c r="N79" s="118" t="str">
        <f t="shared" si="3"/>
        <v/>
      </c>
      <c r="O79" s="121"/>
    </row>
    <row r="80" spans="1:15" s="7" customFormat="1" ht="24.75" customHeight="1" x14ac:dyDescent="0.25">
      <c r="A80" s="74">
        <v>20</v>
      </c>
      <c r="B80" s="113"/>
      <c r="C80" s="107"/>
      <c r="D80" s="116"/>
      <c r="E80" s="116"/>
      <c r="F80" s="116"/>
      <c r="G80" s="109" t="str">
        <f t="shared" si="4"/>
        <v/>
      </c>
      <c r="H80" s="113"/>
      <c r="I80" s="116" t="s">
        <v>1160</v>
      </c>
      <c r="J80" s="116" t="s">
        <v>708</v>
      </c>
      <c r="K80" s="122"/>
      <c r="L80" s="120" t="str">
        <f t="shared" si="2"/>
        <v/>
      </c>
      <c r="M80" s="107"/>
      <c r="N80" s="118" t="str">
        <f t="shared" si="3"/>
        <v/>
      </c>
      <c r="O80" s="121"/>
    </row>
    <row r="81" spans="1:21" s="7" customFormat="1" ht="24.75" customHeight="1" x14ac:dyDescent="0.25">
      <c r="A81" s="80"/>
      <c r="B81" s="80"/>
      <c r="C81" s="80"/>
      <c r="D81" s="80"/>
      <c r="E81" s="80"/>
      <c r="F81" s="80"/>
      <c r="G81" s="80"/>
      <c r="H81" s="80"/>
      <c r="I81" s="80"/>
      <c r="J81" s="80"/>
      <c r="K81" s="80"/>
      <c r="L81" s="80"/>
      <c r="M81" s="80"/>
      <c r="N81" s="80"/>
      <c r="O81" s="80"/>
    </row>
    <row r="82" spans="1:21" ht="8.25" customHeight="1" thickBot="1" x14ac:dyDescent="0.3"/>
    <row r="83" spans="1:21" s="20" customFormat="1" ht="31.5" customHeight="1" thickBot="1" x14ac:dyDescent="0.3">
      <c r="A83" s="149" t="s">
        <v>16</v>
      </c>
      <c r="B83" s="150"/>
      <c r="C83" s="150"/>
      <c r="D83" s="150"/>
      <c r="E83" s="151"/>
      <c r="F83" s="150" t="s">
        <v>18</v>
      </c>
      <c r="G83" s="150"/>
      <c r="H83" s="150"/>
      <c r="I83" s="149" t="s">
        <v>19</v>
      </c>
      <c r="J83" s="150"/>
      <c r="K83" s="150"/>
      <c r="L83" s="150"/>
      <c r="M83" s="150"/>
      <c r="N83" s="150"/>
      <c r="O83" s="151"/>
    </row>
    <row r="84" spans="1:21" ht="51.75" customHeight="1" x14ac:dyDescent="0.25">
      <c r="A84" s="165" t="s">
        <v>2653</v>
      </c>
      <c r="B84" s="166"/>
      <c r="C84" s="166"/>
      <c r="D84" s="166"/>
      <c r="E84" s="167"/>
      <c r="F84" s="168" t="s">
        <v>1174</v>
      </c>
      <c r="G84" s="168"/>
      <c r="H84" s="168"/>
      <c r="I84" s="165" t="s">
        <v>2656</v>
      </c>
      <c r="J84" s="166"/>
      <c r="K84" s="166"/>
      <c r="L84" s="166"/>
      <c r="M84" s="166"/>
      <c r="N84" s="166"/>
      <c r="O84" s="167"/>
    </row>
    <row r="85" spans="1:21" ht="9" customHeight="1" x14ac:dyDescent="0.25">
      <c r="A85" s="69"/>
      <c r="B85" s="70"/>
      <c r="C85" s="70"/>
      <c r="E85" s="9"/>
      <c r="F85" s="70"/>
      <c r="G85" s="70"/>
      <c r="H85" s="70"/>
      <c r="I85" s="69"/>
      <c r="J85" s="70"/>
      <c r="K85" s="5"/>
      <c r="L85" s="5"/>
      <c r="M85" s="5"/>
      <c r="N85" s="5"/>
      <c r="O85" s="9"/>
      <c r="Q85" s="4" t="s">
        <v>2700</v>
      </c>
      <c r="R85" s="4" t="s">
        <v>2701</v>
      </c>
      <c r="S85" s="4" t="s">
        <v>2681</v>
      </c>
    </row>
    <row r="86" spans="1:21" x14ac:dyDescent="0.25">
      <c r="A86" s="10"/>
      <c r="B86" s="169" t="s">
        <v>2635</v>
      </c>
      <c r="C86" s="169"/>
      <c r="D86" s="169"/>
      <c r="E86" s="9"/>
      <c r="F86" s="5"/>
      <c r="G86" s="170" t="s">
        <v>2635</v>
      </c>
      <c r="H86" s="170"/>
      <c r="I86" s="171" t="s">
        <v>1175</v>
      </c>
      <c r="J86" s="172"/>
      <c r="K86" s="172"/>
      <c r="L86" s="172"/>
      <c r="M86" s="172"/>
      <c r="N86" s="123" t="s">
        <v>31</v>
      </c>
      <c r="O86" s="9"/>
      <c r="S86" s="72" t="str">
        <f>N86</f>
        <v>Si</v>
      </c>
    </row>
    <row r="87" spans="1:21" x14ac:dyDescent="0.25">
      <c r="A87" s="10"/>
      <c r="B87" s="5"/>
      <c r="C87" s="5"/>
      <c r="D87" s="68" t="s">
        <v>17</v>
      </c>
      <c r="E87" s="9"/>
      <c r="F87" s="5"/>
      <c r="G87" s="68" t="s">
        <v>17</v>
      </c>
      <c r="I87" s="10"/>
      <c r="J87" s="5"/>
      <c r="K87" s="5"/>
      <c r="L87" s="5"/>
      <c r="M87" s="5"/>
      <c r="N87" s="5"/>
      <c r="O87" s="9"/>
      <c r="U87" s="4" t="s">
        <v>2680</v>
      </c>
    </row>
    <row r="88" spans="1:21" x14ac:dyDescent="0.25">
      <c r="A88" s="10"/>
      <c r="D88" s="123" t="s">
        <v>31</v>
      </c>
      <c r="E88" s="9"/>
      <c r="F88" s="5"/>
      <c r="G88" s="123" t="s">
        <v>31</v>
      </c>
      <c r="I88" s="173" t="s">
        <v>2673</v>
      </c>
      <c r="J88" s="174"/>
      <c r="K88" s="174"/>
      <c r="L88" s="174"/>
      <c r="M88" s="174"/>
      <c r="N88" s="174"/>
      <c r="O88" s="175"/>
      <c r="Q88" s="4" t="s">
        <v>18</v>
      </c>
      <c r="U88" s="72" t="str">
        <f>D88</f>
        <v>Si</v>
      </c>
    </row>
    <row r="89" spans="1:21" x14ac:dyDescent="0.25">
      <c r="A89" s="10"/>
      <c r="B89" s="8" t="s">
        <v>1172</v>
      </c>
      <c r="C89" s="5"/>
      <c r="D89" s="5"/>
      <c r="E89" s="9"/>
      <c r="F89" s="5"/>
      <c r="H89" s="45" t="s">
        <v>1173</v>
      </c>
      <c r="I89" s="173"/>
      <c r="J89" s="174"/>
      <c r="K89" s="174"/>
      <c r="L89" s="174"/>
      <c r="M89" s="174"/>
      <c r="N89" s="174"/>
      <c r="O89" s="175"/>
      <c r="Q89" s="72" t="str">
        <f>G88</f>
        <v>Si</v>
      </c>
    </row>
    <row r="90" spans="1:21" x14ac:dyDescent="0.25">
      <c r="A90" s="10"/>
      <c r="B90" s="8"/>
      <c r="C90" s="5"/>
      <c r="D90" s="5"/>
      <c r="E90" s="9"/>
      <c r="F90" s="5"/>
      <c r="H90" s="45"/>
      <c r="I90" s="39"/>
      <c r="J90" s="40"/>
      <c r="K90" s="40"/>
      <c r="L90" s="40"/>
      <c r="M90" s="40"/>
      <c r="N90" s="40"/>
      <c r="O90" s="63"/>
    </row>
    <row r="91" spans="1:21" ht="9" customHeight="1" thickBot="1" x14ac:dyDescent="0.3">
      <c r="A91" s="11"/>
      <c r="B91" s="12"/>
      <c r="C91" s="12"/>
      <c r="D91" s="12"/>
      <c r="E91" s="13"/>
      <c r="F91" s="12"/>
      <c r="G91" s="12"/>
      <c r="H91" s="12"/>
      <c r="I91" s="11"/>
      <c r="J91" s="12"/>
      <c r="K91" s="12"/>
      <c r="L91" s="12"/>
      <c r="M91" s="12"/>
      <c r="N91" s="12"/>
      <c r="O91" s="13"/>
    </row>
    <row r="92" spans="1:21" ht="8.25" customHeight="1" thickBot="1" x14ac:dyDescent="0.3"/>
    <row r="93" spans="1:21" s="20" customFormat="1" ht="31.5" customHeight="1" thickBot="1" x14ac:dyDescent="0.3">
      <c r="A93" s="149" t="s">
        <v>27</v>
      </c>
      <c r="B93" s="150"/>
      <c r="C93" s="150"/>
      <c r="D93" s="150"/>
      <c r="E93" s="150"/>
      <c r="F93" s="150"/>
      <c r="G93" s="150"/>
      <c r="H93" s="150"/>
      <c r="I93" s="150"/>
      <c r="J93" s="150"/>
      <c r="K93" s="150"/>
      <c r="L93" s="150"/>
      <c r="M93" s="150"/>
      <c r="N93" s="150"/>
      <c r="O93" s="151"/>
    </row>
    <row r="94" spans="1:21" ht="15" customHeight="1" x14ac:dyDescent="0.25">
      <c r="A94" s="153" t="s">
        <v>1177</v>
      </c>
      <c r="B94" s="154"/>
      <c r="C94" s="154"/>
      <c r="D94" s="154"/>
      <c r="E94" s="154"/>
      <c r="F94" s="154"/>
      <c r="G94" s="154"/>
      <c r="H94" s="154"/>
      <c r="I94" s="154"/>
      <c r="J94" s="154"/>
      <c r="K94" s="154"/>
      <c r="L94" s="154"/>
      <c r="M94" s="154"/>
      <c r="N94" s="154"/>
      <c r="O94" s="155"/>
    </row>
    <row r="95" spans="1:21" ht="15.75" thickBot="1" x14ac:dyDescent="0.3">
      <c r="A95" s="156"/>
      <c r="B95" s="157"/>
      <c r="C95" s="157"/>
      <c r="D95" s="157"/>
      <c r="E95" s="157"/>
      <c r="F95" s="157"/>
      <c r="G95" s="157"/>
      <c r="H95" s="157"/>
      <c r="I95" s="157"/>
      <c r="J95" s="157"/>
      <c r="K95" s="157"/>
      <c r="L95" s="157"/>
      <c r="M95" s="157"/>
      <c r="N95" s="157"/>
      <c r="O95" s="158"/>
    </row>
    <row r="96" spans="1:21" ht="7.5" customHeight="1" x14ac:dyDescent="0.25">
      <c r="A96" s="10"/>
      <c r="B96" s="22"/>
      <c r="C96" s="22"/>
      <c r="D96" s="22"/>
      <c r="E96" s="22"/>
      <c r="F96" s="22"/>
      <c r="G96" s="22"/>
      <c r="H96" s="22"/>
      <c r="I96" s="22"/>
      <c r="J96" s="22"/>
      <c r="K96" s="22"/>
      <c r="L96" s="22"/>
      <c r="M96" s="22"/>
      <c r="N96" s="22"/>
      <c r="O96" s="9"/>
    </row>
    <row r="97" spans="1:23" ht="19.5" customHeight="1" x14ac:dyDescent="0.25">
      <c r="A97" s="10"/>
      <c r="B97" s="147" t="s">
        <v>1176</v>
      </c>
      <c r="C97" s="147"/>
      <c r="D97" s="147"/>
      <c r="E97" s="147"/>
      <c r="F97" s="147"/>
      <c r="G97" s="147"/>
      <c r="H97" s="22"/>
      <c r="I97" s="134" t="s">
        <v>1188</v>
      </c>
      <c r="J97" s="135"/>
      <c r="K97" s="135"/>
      <c r="L97" s="135"/>
      <c r="M97" s="135"/>
      <c r="N97" s="136"/>
      <c r="O97" s="9"/>
      <c r="Q97" s="4" t="s">
        <v>2682</v>
      </c>
      <c r="R97" s="4" t="s">
        <v>2680</v>
      </c>
      <c r="S97" s="4" t="s">
        <v>2683</v>
      </c>
      <c r="T97" s="4" t="s">
        <v>2684</v>
      </c>
      <c r="U97" s="4" t="s">
        <v>2685</v>
      </c>
      <c r="V97" s="4" t="s">
        <v>2686</v>
      </c>
    </row>
    <row r="98" spans="1:23" x14ac:dyDescent="0.25">
      <c r="A98" s="10"/>
      <c r="B98" s="137" t="s">
        <v>20</v>
      </c>
      <c r="C98" s="138"/>
      <c r="D98" s="139"/>
      <c r="E98" s="134" t="s">
        <v>2637</v>
      </c>
      <c r="F98" s="135"/>
      <c r="G98" s="136"/>
      <c r="H98" s="5"/>
      <c r="I98" s="137" t="s">
        <v>20</v>
      </c>
      <c r="J98" s="138"/>
      <c r="K98" s="139"/>
      <c r="L98" s="67" t="s">
        <v>2636</v>
      </c>
      <c r="M98" s="67"/>
      <c r="N98" s="67"/>
      <c r="O98" s="9"/>
      <c r="Q98" s="86">
        <f>G100</f>
        <v>0.03</v>
      </c>
      <c r="R98" s="86" t="str">
        <f>G101</f>
        <v/>
      </c>
      <c r="S98" s="86" t="str">
        <f>G102</f>
        <v/>
      </c>
      <c r="T98" s="86">
        <f>G103</f>
        <v>0.06</v>
      </c>
      <c r="U98" s="86">
        <f>C106</f>
        <v>0.09</v>
      </c>
      <c r="V98" s="88">
        <f>E106</f>
        <v>10411020</v>
      </c>
    </row>
    <row r="99" spans="1:23" x14ac:dyDescent="0.25">
      <c r="A99" s="10"/>
      <c r="B99" s="140"/>
      <c r="C99" s="141"/>
      <c r="D99" s="142"/>
      <c r="E99" s="67" t="s">
        <v>2638</v>
      </c>
      <c r="F99" s="67" t="s">
        <v>2639</v>
      </c>
      <c r="G99" s="67" t="s">
        <v>2640</v>
      </c>
      <c r="H99" s="5"/>
      <c r="I99" s="140"/>
      <c r="J99" s="141"/>
      <c r="K99" s="142"/>
      <c r="L99" s="67" t="s">
        <v>2638</v>
      </c>
      <c r="M99" s="67" t="s">
        <v>2639</v>
      </c>
      <c r="N99" s="67" t="s">
        <v>2640</v>
      </c>
      <c r="O99" s="9"/>
    </row>
    <row r="100" spans="1:23" x14ac:dyDescent="0.25">
      <c r="A100" s="10"/>
      <c r="B100" s="146" t="s">
        <v>1178</v>
      </c>
      <c r="C100" s="146"/>
      <c r="D100" s="146"/>
      <c r="E100" s="27">
        <v>0.02</v>
      </c>
      <c r="F100" s="126">
        <v>0.01</v>
      </c>
      <c r="G100" s="28">
        <f>IF(F100&gt;0,SUM(E100+F100),"")</f>
        <v>0.03</v>
      </c>
      <c r="H100" s="5"/>
      <c r="I100" s="143" t="s">
        <v>1183</v>
      </c>
      <c r="J100" s="144"/>
      <c r="K100" s="145"/>
      <c r="L100" s="27">
        <v>0.02</v>
      </c>
      <c r="M100" s="126">
        <v>0.03</v>
      </c>
      <c r="N100" s="28">
        <f>IF(M100&gt;0,SUM(L100+M100),"")</f>
        <v>0.05</v>
      </c>
      <c r="O100" s="9"/>
      <c r="Q100" s="4" t="s">
        <v>2691</v>
      </c>
      <c r="R100" s="4" t="s">
        <v>2690</v>
      </c>
      <c r="S100" s="4" t="s">
        <v>2689</v>
      </c>
      <c r="T100" s="4" t="s">
        <v>2688</v>
      </c>
      <c r="U100" s="4" t="s">
        <v>2687</v>
      </c>
      <c r="V100" s="4" t="s">
        <v>2685</v>
      </c>
      <c r="W100" s="4" t="s">
        <v>2686</v>
      </c>
    </row>
    <row r="101" spans="1:23" x14ac:dyDescent="0.25">
      <c r="A101" s="10"/>
      <c r="B101" s="146" t="s">
        <v>1179</v>
      </c>
      <c r="C101" s="146"/>
      <c r="D101" s="146"/>
      <c r="E101" s="27">
        <v>0.02</v>
      </c>
      <c r="F101" s="126"/>
      <c r="G101" s="28" t="str">
        <f t="shared" ref="G101:G103" si="5">IF(F101&gt;0,SUM(E101+F101),"")</f>
        <v/>
      </c>
      <c r="H101" s="5"/>
      <c r="I101" s="143" t="s">
        <v>1184</v>
      </c>
      <c r="J101" s="144"/>
      <c r="K101" s="145"/>
      <c r="L101" s="27">
        <v>0.02</v>
      </c>
      <c r="M101" s="126"/>
      <c r="N101" s="28" t="str">
        <f t="shared" ref="N101:N104" si="6">IF(M101&gt;0,SUM(L101+M101),"")</f>
        <v/>
      </c>
      <c r="O101" s="9"/>
      <c r="Q101" s="86">
        <f>N100</f>
        <v>0.05</v>
      </c>
      <c r="R101" s="86" t="str">
        <f>N101</f>
        <v/>
      </c>
      <c r="S101" s="86">
        <f>N102</f>
        <v>7.0000000000000007E-2</v>
      </c>
      <c r="T101" s="86" t="str">
        <f>N103</f>
        <v/>
      </c>
      <c r="U101" s="86" t="str">
        <f>N104</f>
        <v/>
      </c>
      <c r="V101" s="86">
        <f>J106</f>
        <v>0.12000000000000001</v>
      </c>
      <c r="W101" s="88">
        <f>M106</f>
        <v>13881360.000000002</v>
      </c>
    </row>
    <row r="102" spans="1:23" x14ac:dyDescent="0.25">
      <c r="A102" s="10"/>
      <c r="B102" s="146" t="s">
        <v>1180</v>
      </c>
      <c r="C102" s="146"/>
      <c r="D102" s="146"/>
      <c r="E102" s="27">
        <v>0.02</v>
      </c>
      <c r="F102" s="126"/>
      <c r="G102" s="28" t="str">
        <f t="shared" si="5"/>
        <v/>
      </c>
      <c r="H102" s="5"/>
      <c r="I102" s="143" t="s">
        <v>1185</v>
      </c>
      <c r="J102" s="144"/>
      <c r="K102" s="145"/>
      <c r="L102" s="27">
        <v>0.02</v>
      </c>
      <c r="M102" s="126">
        <v>0.05</v>
      </c>
      <c r="N102" s="28">
        <f t="shared" si="6"/>
        <v>7.0000000000000007E-2</v>
      </c>
      <c r="O102" s="9"/>
    </row>
    <row r="103" spans="1:23" x14ac:dyDescent="0.25">
      <c r="A103" s="10"/>
      <c r="B103" s="146" t="s">
        <v>1181</v>
      </c>
      <c r="C103" s="146"/>
      <c r="D103" s="146"/>
      <c r="E103" s="27">
        <v>0.03</v>
      </c>
      <c r="F103" s="126">
        <v>0.03</v>
      </c>
      <c r="G103" s="28">
        <f t="shared" si="5"/>
        <v>0.06</v>
      </c>
      <c r="H103" s="5"/>
      <c r="I103" s="143" t="s">
        <v>1186</v>
      </c>
      <c r="J103" s="144"/>
      <c r="K103" s="145"/>
      <c r="L103" s="27">
        <v>0.02</v>
      </c>
      <c r="M103" s="126"/>
      <c r="N103" s="28" t="str">
        <f t="shared" si="6"/>
        <v/>
      </c>
      <c r="O103" s="9"/>
    </row>
    <row r="104" spans="1:23" x14ac:dyDescent="0.25">
      <c r="A104" s="10"/>
      <c r="B104" s="5"/>
      <c r="C104" s="5"/>
      <c r="D104" s="5"/>
      <c r="E104" s="5"/>
      <c r="F104" s="5"/>
      <c r="G104" s="5"/>
      <c r="H104" s="5"/>
      <c r="I104" s="143" t="s">
        <v>1187</v>
      </c>
      <c r="J104" s="144"/>
      <c r="K104" s="145"/>
      <c r="L104" s="27">
        <v>0.02</v>
      </c>
      <c r="M104" s="126"/>
      <c r="N104" s="28" t="str">
        <f t="shared" si="6"/>
        <v/>
      </c>
      <c r="O104" s="9"/>
    </row>
    <row r="105" spans="1:23" x14ac:dyDescent="0.25">
      <c r="A105" s="10"/>
      <c r="B105" s="5"/>
      <c r="C105" s="5"/>
      <c r="D105" s="5"/>
      <c r="E105" s="5"/>
      <c r="F105" s="5"/>
      <c r="G105" s="5"/>
      <c r="H105" s="5"/>
      <c r="I105" s="5"/>
      <c r="J105" s="5"/>
      <c r="K105" s="5"/>
      <c r="L105" s="5"/>
      <c r="M105" s="5"/>
      <c r="N105" s="23"/>
      <c r="O105" s="9"/>
    </row>
    <row r="106" spans="1:23" x14ac:dyDescent="0.25">
      <c r="A106" s="10"/>
      <c r="B106" s="31" t="s">
        <v>2652</v>
      </c>
      <c r="C106" s="124">
        <f>+SUM(G100:G103)</f>
        <v>0.09</v>
      </c>
      <c r="D106" s="66" t="s">
        <v>2654</v>
      </c>
      <c r="E106" s="125">
        <f>+(C106*K20)</f>
        <v>10411020</v>
      </c>
      <c r="F106" s="43"/>
      <c r="H106" s="23"/>
      <c r="I106" s="31" t="s">
        <v>2652</v>
      </c>
      <c r="J106" s="124">
        <f>+SUM(N100:N104)</f>
        <v>0.12000000000000001</v>
      </c>
      <c r="K106" s="148" t="s">
        <v>2654</v>
      </c>
      <c r="L106" s="148"/>
      <c r="M106" s="127">
        <f>+J106*K20</f>
        <v>13881360.000000002</v>
      </c>
      <c r="N106" s="44"/>
      <c r="O106" s="63"/>
    </row>
    <row r="107" spans="1:23" ht="15.75" thickBot="1" x14ac:dyDescent="0.3">
      <c r="A107" s="11"/>
      <c r="B107" s="12"/>
      <c r="C107" s="12"/>
      <c r="D107" s="12"/>
      <c r="E107" s="12"/>
      <c r="F107" s="12"/>
      <c r="G107" s="12"/>
      <c r="H107" s="12"/>
      <c r="I107" s="12"/>
      <c r="J107" s="12"/>
      <c r="K107" s="12"/>
      <c r="L107" s="12"/>
      <c r="M107" s="12"/>
      <c r="N107" s="24"/>
      <c r="O107" s="13"/>
    </row>
    <row r="108" spans="1:23" ht="8.25" customHeight="1" thickBot="1" x14ac:dyDescent="0.3"/>
    <row r="109" spans="1:23" s="20" customFormat="1" ht="31.5" customHeight="1" thickBot="1" x14ac:dyDescent="0.3">
      <c r="A109" s="149" t="s">
        <v>21</v>
      </c>
      <c r="B109" s="150"/>
      <c r="C109" s="150"/>
      <c r="D109" s="150"/>
      <c r="E109" s="150"/>
      <c r="F109" s="150"/>
      <c r="G109" s="150"/>
      <c r="H109" s="150"/>
      <c r="I109" s="150"/>
      <c r="J109" s="150"/>
      <c r="K109" s="150"/>
      <c r="L109" s="150"/>
      <c r="M109" s="150"/>
      <c r="N109" s="150"/>
      <c r="O109" s="151"/>
    </row>
    <row r="110" spans="1:23" ht="15" customHeight="1" x14ac:dyDescent="0.25">
      <c r="A110" s="153" t="s">
        <v>22</v>
      </c>
      <c r="B110" s="154"/>
      <c r="C110" s="154"/>
      <c r="D110" s="154"/>
      <c r="E110" s="154"/>
      <c r="F110" s="154"/>
      <c r="G110" s="154"/>
      <c r="H110" s="154"/>
      <c r="I110" s="154"/>
      <c r="J110" s="154"/>
      <c r="K110" s="154"/>
      <c r="L110" s="154"/>
      <c r="M110" s="154"/>
      <c r="N110" s="154"/>
      <c r="O110" s="155"/>
    </row>
    <row r="111" spans="1:23" ht="15.75" thickBot="1" x14ac:dyDescent="0.3">
      <c r="A111" s="156"/>
      <c r="B111" s="157"/>
      <c r="C111" s="157"/>
      <c r="D111" s="157"/>
      <c r="E111" s="157"/>
      <c r="F111" s="157"/>
      <c r="G111" s="157"/>
      <c r="H111" s="157"/>
      <c r="I111" s="157"/>
      <c r="J111" s="157"/>
      <c r="K111" s="157"/>
      <c r="L111" s="157"/>
      <c r="M111" s="157"/>
      <c r="N111" s="157"/>
      <c r="O111" s="158"/>
    </row>
    <row r="112" spans="1:23" x14ac:dyDescent="0.25">
      <c r="A112" s="10"/>
      <c r="B112" s="5"/>
      <c r="C112" s="5"/>
      <c r="D112" s="5"/>
      <c r="E112" s="5"/>
      <c r="F112" s="5"/>
      <c r="G112" s="5"/>
      <c r="H112" s="5"/>
      <c r="I112" s="5"/>
      <c r="J112" s="5"/>
      <c r="K112" s="5"/>
      <c r="L112" s="5"/>
      <c r="M112" s="5"/>
      <c r="N112" s="5"/>
      <c r="O112" s="9"/>
      <c r="Q112" s="4" t="s">
        <v>2692</v>
      </c>
      <c r="R112" s="4" t="s">
        <v>2693</v>
      </c>
      <c r="S112" s="4" t="s">
        <v>2694</v>
      </c>
      <c r="T112" s="4" t="s">
        <v>2695</v>
      </c>
    </row>
    <row r="113" spans="1:20" x14ac:dyDescent="0.25">
      <c r="A113" s="10"/>
      <c r="B113" s="160" t="s">
        <v>2666</v>
      </c>
      <c r="C113" s="160"/>
      <c r="E113" s="5" t="s">
        <v>23</v>
      </c>
      <c r="H113" s="68" t="s">
        <v>28</v>
      </c>
      <c r="J113" s="5" t="s">
        <v>2667</v>
      </c>
      <c r="K113" s="5"/>
      <c r="M113" s="5"/>
      <c r="N113" s="5"/>
      <c r="O113" s="9"/>
      <c r="Q113" s="89">
        <f>C114</f>
        <v>0</v>
      </c>
      <c r="R113" s="72">
        <f>E114</f>
        <v>0</v>
      </c>
      <c r="S113" s="72">
        <f>H114</f>
        <v>0</v>
      </c>
      <c r="T113" s="89">
        <f>K114</f>
        <v>0</v>
      </c>
    </row>
    <row r="114" spans="1:20" x14ac:dyDescent="0.25">
      <c r="A114" s="10"/>
      <c r="C114" s="130"/>
      <c r="D114" s="5"/>
      <c r="E114" s="128"/>
      <c r="F114" s="5"/>
      <c r="G114" s="5"/>
      <c r="H114" s="128"/>
      <c r="J114" s="5"/>
      <c r="K114" s="130"/>
      <c r="L114" s="5"/>
      <c r="M114" s="5"/>
      <c r="N114" s="5"/>
      <c r="O114" s="9"/>
    </row>
    <row r="115" spans="1:20" x14ac:dyDescent="0.25">
      <c r="A115" s="10"/>
      <c r="B115" s="30" t="s">
        <v>2655</v>
      </c>
      <c r="C115" s="5"/>
      <c r="E115" s="5"/>
      <c r="F115" s="5"/>
      <c r="G115" s="5"/>
      <c r="H115" s="5"/>
      <c r="I115" s="5"/>
      <c r="J115" s="5"/>
      <c r="M115" s="5"/>
      <c r="N115" s="5"/>
      <c r="O115" s="63"/>
    </row>
    <row r="116" spans="1:20" ht="15.75" thickBot="1" x14ac:dyDescent="0.3">
      <c r="A116" s="11"/>
      <c r="B116" s="12"/>
      <c r="C116" s="12"/>
      <c r="D116" s="12"/>
      <c r="E116" s="12"/>
      <c r="F116" s="12"/>
      <c r="G116" s="12"/>
      <c r="H116" s="12"/>
      <c r="I116" s="12"/>
      <c r="J116" s="12"/>
      <c r="K116" s="12"/>
      <c r="L116" s="12"/>
      <c r="M116" s="12"/>
      <c r="N116" s="12"/>
      <c r="O116" s="13"/>
    </row>
    <row r="117" spans="1:20" ht="8.25" customHeight="1" thickBot="1" x14ac:dyDescent="0.3"/>
    <row r="118" spans="1:20" s="20" customFormat="1" ht="31.5" customHeight="1" thickBot="1" x14ac:dyDescent="0.3">
      <c r="A118" s="149" t="s">
        <v>35</v>
      </c>
      <c r="B118" s="150"/>
      <c r="C118" s="150"/>
      <c r="D118" s="150"/>
      <c r="E118" s="150"/>
      <c r="F118" s="150"/>
      <c r="G118" s="150"/>
      <c r="H118" s="150"/>
      <c r="I118" s="150"/>
      <c r="J118" s="150"/>
      <c r="K118" s="150"/>
      <c r="L118" s="150"/>
      <c r="M118" s="150"/>
      <c r="N118" s="150"/>
      <c r="O118" s="151"/>
    </row>
    <row r="119" spans="1:20" x14ac:dyDescent="0.25">
      <c r="A119" s="10"/>
      <c r="B119" s="5"/>
      <c r="C119" s="5"/>
      <c r="D119" s="5"/>
      <c r="E119" s="5"/>
      <c r="F119" s="5"/>
      <c r="G119" s="5"/>
      <c r="H119" s="5"/>
      <c r="I119" s="5"/>
      <c r="J119" s="5"/>
      <c r="K119" s="5"/>
      <c r="L119" s="5"/>
      <c r="M119" s="5"/>
      <c r="N119" s="5"/>
      <c r="O119" s="9"/>
    </row>
    <row r="120" spans="1:20" x14ac:dyDescent="0.25">
      <c r="A120" s="10"/>
      <c r="B120" s="159" t="s">
        <v>2641</v>
      </c>
      <c r="C120" s="159"/>
      <c r="D120" s="159"/>
      <c r="E120" s="159"/>
      <c r="F120" s="159"/>
      <c r="G120" s="159"/>
      <c r="H120" s="159"/>
      <c r="I120" s="159"/>
      <c r="J120" s="159"/>
      <c r="K120" s="159"/>
      <c r="L120" s="159"/>
      <c r="M120" s="159"/>
      <c r="N120" s="159"/>
      <c r="O120" s="9"/>
    </row>
    <row r="121" spans="1:20" x14ac:dyDescent="0.25">
      <c r="A121" s="10"/>
      <c r="B121" s="159" t="s">
        <v>2642</v>
      </c>
      <c r="C121" s="159"/>
      <c r="D121" s="159"/>
      <c r="E121" s="159"/>
      <c r="F121" s="159"/>
      <c r="G121" s="159"/>
      <c r="H121" s="159"/>
      <c r="I121" s="159"/>
      <c r="J121" s="159"/>
      <c r="K121" s="159"/>
      <c r="L121" s="159"/>
      <c r="M121" s="159"/>
      <c r="N121" s="159"/>
      <c r="O121" s="9"/>
    </row>
    <row r="122" spans="1:20" x14ac:dyDescent="0.25">
      <c r="A122" s="10"/>
      <c r="B122" s="159" t="s">
        <v>2643</v>
      </c>
      <c r="C122" s="159"/>
      <c r="D122" s="159"/>
      <c r="E122" s="159"/>
      <c r="F122" s="159"/>
      <c r="G122" s="159"/>
      <c r="H122" s="159"/>
      <c r="I122" s="159"/>
      <c r="J122" s="159"/>
      <c r="K122" s="159"/>
      <c r="L122" s="159"/>
      <c r="M122" s="159"/>
      <c r="N122" s="159"/>
      <c r="O122" s="9"/>
    </row>
    <row r="123" spans="1:20" ht="197.25" customHeight="1" x14ac:dyDescent="0.25">
      <c r="A123" s="10"/>
      <c r="B123" s="161" t="s">
        <v>2660</v>
      </c>
      <c r="C123" s="161"/>
      <c r="D123" s="161"/>
      <c r="E123" s="161"/>
      <c r="F123" s="161"/>
      <c r="G123" s="161"/>
      <c r="H123" s="161"/>
      <c r="I123" s="161"/>
      <c r="J123" s="161"/>
      <c r="K123" s="161"/>
      <c r="L123" s="161"/>
      <c r="M123" s="161"/>
      <c r="N123" s="161"/>
      <c r="O123" s="9"/>
    </row>
    <row r="124" spans="1:20" ht="40.5" customHeight="1" x14ac:dyDescent="0.25">
      <c r="A124" s="10"/>
      <c r="B124" s="162" t="s">
        <v>2659</v>
      </c>
      <c r="C124" s="162"/>
      <c r="D124" s="162"/>
      <c r="E124" s="162"/>
      <c r="F124" s="162"/>
      <c r="G124" s="162"/>
      <c r="H124" s="162"/>
      <c r="I124" s="162"/>
      <c r="J124" s="162"/>
      <c r="K124" s="162"/>
      <c r="L124" s="162"/>
      <c r="M124" s="162"/>
      <c r="N124" s="162"/>
      <c r="O124" s="9"/>
    </row>
    <row r="125" spans="1:20" x14ac:dyDescent="0.25">
      <c r="A125" s="10"/>
      <c r="B125" s="152" t="s">
        <v>2657</v>
      </c>
      <c r="C125" s="152"/>
      <c r="D125" s="152"/>
      <c r="E125" s="152"/>
      <c r="F125" s="152"/>
      <c r="G125" s="152"/>
      <c r="H125" s="152"/>
      <c r="I125" s="152"/>
      <c r="J125" s="152"/>
      <c r="K125" s="152"/>
      <c r="L125" s="152"/>
      <c r="M125" s="152"/>
      <c r="N125" s="152"/>
      <c r="O125" s="9"/>
    </row>
    <row r="126" spans="1:20" x14ac:dyDescent="0.25">
      <c r="A126" s="10"/>
      <c r="B126" s="41" t="s">
        <v>2658</v>
      </c>
      <c r="C126" s="5"/>
      <c r="D126" s="5"/>
      <c r="E126" s="5"/>
      <c r="F126" s="5"/>
      <c r="G126" s="5"/>
      <c r="H126" s="5"/>
      <c r="I126" s="5"/>
      <c r="J126" s="5"/>
      <c r="K126" s="5"/>
      <c r="L126" s="5"/>
      <c r="M126" s="5"/>
      <c r="N126" s="5"/>
      <c r="O126" s="9"/>
    </row>
    <row r="127" spans="1:20" x14ac:dyDescent="0.25">
      <c r="A127" s="10"/>
      <c r="B127" s="25"/>
      <c r="C127" s="5"/>
      <c r="D127" s="5"/>
      <c r="E127" s="5"/>
      <c r="F127" s="5"/>
      <c r="G127" s="5"/>
      <c r="H127" s="5"/>
      <c r="I127" s="5"/>
      <c r="J127" s="5"/>
      <c r="K127" s="5"/>
      <c r="L127" s="5"/>
      <c r="M127" s="5"/>
      <c r="N127" s="5"/>
      <c r="O127" s="9"/>
    </row>
    <row r="128" spans="1:20" ht="23.25" x14ac:dyDescent="0.25">
      <c r="A128" s="10"/>
      <c r="B128" s="26" t="s">
        <v>1169</v>
      </c>
      <c r="C128" s="5"/>
      <c r="D128" s="5"/>
      <c r="E128" s="5"/>
      <c r="F128" s="5"/>
      <c r="G128" s="5"/>
      <c r="H128" s="5"/>
      <c r="I128" s="5"/>
      <c r="J128" s="5"/>
      <c r="K128" s="5"/>
      <c r="L128" s="5"/>
      <c r="M128" s="5"/>
      <c r="N128" s="5"/>
      <c r="O128" s="9"/>
    </row>
    <row r="129" spans="1:21" x14ac:dyDescent="0.25">
      <c r="A129" s="10"/>
      <c r="C129" s="5"/>
      <c r="D129" s="5"/>
      <c r="E129" s="5"/>
      <c r="F129" s="5"/>
      <c r="G129" s="5"/>
      <c r="H129" s="5"/>
      <c r="I129" s="5"/>
      <c r="J129" s="5"/>
      <c r="K129" s="5"/>
      <c r="L129" s="5"/>
      <c r="M129" s="5"/>
      <c r="N129" s="5"/>
      <c r="O129" s="9"/>
    </row>
    <row r="130" spans="1:21" x14ac:dyDescent="0.25">
      <c r="A130" s="10"/>
      <c r="C130" s="5"/>
      <c r="D130" s="5"/>
      <c r="E130" s="5"/>
      <c r="F130" s="5"/>
      <c r="G130" s="5"/>
      <c r="H130" s="5"/>
      <c r="I130" s="5"/>
      <c r="J130" s="5"/>
      <c r="K130" s="5"/>
      <c r="L130" s="5"/>
      <c r="M130" s="5"/>
      <c r="N130" s="5"/>
      <c r="O130" s="9"/>
      <c r="Q130" s="33" t="s">
        <v>2644</v>
      </c>
      <c r="R130" s="4" t="s">
        <v>2697</v>
      </c>
      <c r="S130" s="4" t="s">
        <v>2696</v>
      </c>
      <c r="T130" s="4" t="s">
        <v>2698</v>
      </c>
      <c r="U130" s="4" t="s">
        <v>2699</v>
      </c>
    </row>
    <row r="131" spans="1:21" x14ac:dyDescent="0.25">
      <c r="A131" s="10"/>
      <c r="C131" s="5"/>
      <c r="D131" s="5"/>
      <c r="E131" s="5"/>
      <c r="F131" s="5"/>
      <c r="G131" s="5"/>
      <c r="H131" s="5"/>
      <c r="I131" s="5"/>
      <c r="J131" s="5"/>
      <c r="K131" s="5"/>
      <c r="L131" s="5"/>
      <c r="M131" s="5"/>
      <c r="N131" s="5"/>
      <c r="O131" s="9"/>
      <c r="Q131" s="72">
        <f>C133</f>
        <v>0</v>
      </c>
      <c r="R131" s="72">
        <f>H132</f>
        <v>0</v>
      </c>
      <c r="S131" s="72">
        <f>H133</f>
        <v>0</v>
      </c>
      <c r="T131" s="72">
        <f>K132</f>
        <v>0</v>
      </c>
      <c r="U131" s="72">
        <f>K133</f>
        <v>0</v>
      </c>
    </row>
    <row r="132" spans="1:21" x14ac:dyDescent="0.25">
      <c r="A132" s="10"/>
      <c r="B132" s="33" t="s">
        <v>34</v>
      </c>
      <c r="C132" s="128"/>
      <c r="D132" s="23"/>
      <c r="G132" s="33" t="s">
        <v>2645</v>
      </c>
      <c r="H132" s="129"/>
      <c r="J132" s="33" t="s">
        <v>2647</v>
      </c>
      <c r="K132" s="128"/>
      <c r="L132" s="23"/>
      <c r="M132" s="23"/>
      <c r="N132" s="23"/>
      <c r="O132" s="9"/>
    </row>
    <row r="133" spans="1:21" x14ac:dyDescent="0.25">
      <c r="A133" s="10"/>
      <c r="B133" s="33" t="s">
        <v>2644</v>
      </c>
      <c r="C133" s="128"/>
      <c r="D133" s="23"/>
      <c r="G133" s="33" t="s">
        <v>2646</v>
      </c>
      <c r="H133" s="129"/>
      <c r="J133" s="33" t="s">
        <v>2648</v>
      </c>
      <c r="K133" s="128"/>
      <c r="L133" s="23"/>
      <c r="M133" s="23"/>
      <c r="N133" s="23"/>
      <c r="O133" s="63"/>
    </row>
    <row r="134" spans="1:21" ht="15.75" thickBot="1" x14ac:dyDescent="0.3">
      <c r="A134" s="11"/>
      <c r="B134" s="12"/>
      <c r="C134" s="12"/>
      <c r="D134" s="12"/>
      <c r="E134" s="12"/>
      <c r="F134" s="12"/>
      <c r="G134" s="12"/>
      <c r="H134" s="12"/>
      <c r="I134" s="12"/>
      <c r="J134" s="12"/>
      <c r="K134" s="12"/>
      <c r="L134" s="12"/>
      <c r="M134" s="12"/>
      <c r="N134" s="12"/>
      <c r="O134" s="13"/>
    </row>
  </sheetData>
  <mergeCells count="64">
    <mergeCell ref="E10:G10"/>
    <mergeCell ref="H10:I10"/>
    <mergeCell ref="C2:K4"/>
    <mergeCell ref="L2:M2"/>
    <mergeCell ref="N2:O2"/>
    <mergeCell ref="L3:M3"/>
    <mergeCell ref="N3:O3"/>
    <mergeCell ref="L4:O4"/>
    <mergeCell ref="A6:O6"/>
    <mergeCell ref="E8:G8"/>
    <mergeCell ref="H8:I8"/>
    <mergeCell ref="E9:G9"/>
    <mergeCell ref="H9:I9"/>
    <mergeCell ref="L15:M15"/>
    <mergeCell ref="A17:G17"/>
    <mergeCell ref="H17:O17"/>
    <mergeCell ref="H19:H20"/>
    <mergeCell ref="B22:F22"/>
    <mergeCell ref="H22:O22"/>
    <mergeCell ref="A84:E84"/>
    <mergeCell ref="F84:H84"/>
    <mergeCell ref="I84:O84"/>
    <mergeCell ref="B23:F24"/>
    <mergeCell ref="H23:O24"/>
    <mergeCell ref="A27:O27"/>
    <mergeCell ref="A29:O29"/>
    <mergeCell ref="A30:O31"/>
    <mergeCell ref="A56:O56"/>
    <mergeCell ref="A57:O58"/>
    <mergeCell ref="I59:J59"/>
    <mergeCell ref="A83:E83"/>
    <mergeCell ref="F83:H83"/>
    <mergeCell ref="I83:O83"/>
    <mergeCell ref="B100:D100"/>
    <mergeCell ref="I100:K100"/>
    <mergeCell ref="B86:D86"/>
    <mergeCell ref="G86:H86"/>
    <mergeCell ref="I86:M86"/>
    <mergeCell ref="I88:O89"/>
    <mergeCell ref="A93:O93"/>
    <mergeCell ref="A94:O95"/>
    <mergeCell ref="B97:G97"/>
    <mergeCell ref="I97:N97"/>
    <mergeCell ref="B98:D99"/>
    <mergeCell ref="E98:G98"/>
    <mergeCell ref="I98:K99"/>
    <mergeCell ref="B101:D101"/>
    <mergeCell ref="I101:K101"/>
    <mergeCell ref="B102:D102"/>
    <mergeCell ref="I102:K102"/>
    <mergeCell ref="B103:D103"/>
    <mergeCell ref="I103:K103"/>
    <mergeCell ref="B125:N125"/>
    <mergeCell ref="I104:K104"/>
    <mergeCell ref="K106:L106"/>
    <mergeCell ref="A109:O109"/>
    <mergeCell ref="A110:O111"/>
    <mergeCell ref="B113:C113"/>
    <mergeCell ref="A118:O118"/>
    <mergeCell ref="B120:N120"/>
    <mergeCell ref="B121:N121"/>
    <mergeCell ref="B122:N122"/>
    <mergeCell ref="B123:N123"/>
    <mergeCell ref="B124:N124"/>
  </mergeCells>
  <dataValidations count="24">
    <dataValidation type="list" showInputMessage="1" showErrorMessage="1" sqref="J61:J80">
      <formula1>INDIRECT(I61)</formula1>
    </dataValidation>
    <dataValidation type="list" showInputMessage="1" showErrorMessage="1" sqref="I61:I80 I34:I53 I20">
      <formula1>DEPARTAMENTO</formula1>
    </dataValidation>
    <dataValidation type="list" showInputMessage="1" showErrorMessage="1" sqref="J53">
      <formula1>INDIRECT(DptoSel20)</formula1>
    </dataValidation>
    <dataValidation type="list" showInputMessage="1" showErrorMessage="1" sqref="J52">
      <formula1>INDIRECT(DptoSel19)</formula1>
    </dataValidation>
    <dataValidation type="list" showInputMessage="1" showErrorMessage="1" sqref="J51">
      <formula1>INDIRECT(DptoSel18)</formula1>
    </dataValidation>
    <dataValidation type="list" showInputMessage="1" showErrorMessage="1" sqref="J50">
      <formula1>INDIRECT(DptoSel17)</formula1>
    </dataValidation>
    <dataValidation type="list" showInputMessage="1" showErrorMessage="1" sqref="J49">
      <formula1>INDIRECT(DptoSel16)</formula1>
    </dataValidation>
    <dataValidation type="list" showInputMessage="1" showErrorMessage="1" sqref="J48">
      <formula1>INDIRECT(DptoSel15)</formula1>
    </dataValidation>
    <dataValidation type="list" showInputMessage="1" showErrorMessage="1" sqref="J47">
      <formula1>INDIRECT(DptoSel14)</formula1>
    </dataValidation>
    <dataValidation type="list" showInputMessage="1" showErrorMessage="1" sqref="J46">
      <formula1>INDIRECT(DptoSel13)</formula1>
    </dataValidation>
    <dataValidation type="list" showInputMessage="1" showErrorMessage="1" sqref="J45">
      <formula1>INDIRECT(DptoSel12)</formula1>
    </dataValidation>
    <dataValidation type="list" showInputMessage="1" showErrorMessage="1" sqref="J44">
      <formula1>INDIRECT(DptoSel11)</formula1>
    </dataValidation>
    <dataValidation type="list" showInputMessage="1" showErrorMessage="1" sqref="J43">
      <formula1>INDIRECT(DptoSel10)</formula1>
    </dataValidation>
    <dataValidation type="list" showInputMessage="1" showErrorMessage="1" sqref="J42">
      <formula1>INDIRECT(DptoSel9)</formula1>
    </dataValidation>
    <dataValidation type="list" showInputMessage="1" showErrorMessage="1" sqref="J41">
      <formula1>INDIRECT(DptoSel8)</formula1>
    </dataValidation>
    <dataValidation type="list" showInputMessage="1" showErrorMessage="1" sqref="J40">
      <formula1>INDIRECT(DptoSel7)</formula1>
    </dataValidation>
    <dataValidation type="list" showInputMessage="1" showErrorMessage="1" sqref="J39">
      <formula1>INDIRECT(DptoSel6)</formula1>
    </dataValidation>
    <dataValidation type="list" showInputMessage="1" showErrorMessage="1" sqref="J38">
      <formula1>INDIRECT(DptoSel5)</formula1>
    </dataValidation>
    <dataValidation type="list" showInputMessage="1" showErrorMessage="1" sqref="J37">
      <formula1>INDIRECT(DptoSel4)</formula1>
    </dataValidation>
    <dataValidation type="list" showInputMessage="1" showErrorMessage="1" sqref="J36">
      <formula1>INDIRECT(DptoSel3)</formula1>
    </dataValidation>
    <dataValidation type="list" showInputMessage="1" showErrorMessage="1" sqref="J35">
      <formula1>INDIRECT(DptoSel2)</formula1>
    </dataValidation>
    <dataValidation type="list" showInputMessage="1" showErrorMessage="1" sqref="J34">
      <formula1>INDIRECT(DptoSel1)</formula1>
    </dataValidation>
    <dataValidation showInputMessage="1" showErrorMessage="1" sqref="B20 B23"/>
    <dataValidation type="list" showInputMessage="1" showErrorMessage="1" sqref="J20">
      <formula1>INDIRECT(DptoSel0)</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54" max="16383" man="1"/>
    <brk id="92" max="16383" man="1"/>
  </rowBreaks>
  <colBreaks count="1" manualBreakCount="1">
    <brk id="15" max="1048575" man="1"/>
  </colBreak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N34:N53</xm:sqref>
        </x14:dataValidation>
        <x14:dataValidation type="list" showInputMessage="1" showErrorMessage="1">
          <x14:formula1>
            <xm:f>Listas!$D$2</xm:f>
          </x14:formula1>
          <xm:sqref>O61:O80</xm:sqref>
        </x14:dataValidation>
        <x14:dataValidation type="list" showInputMessage="1" showErrorMessage="1">
          <x14:formula1>
            <xm:f>Listas!$E$2:$E$3</xm:f>
          </x14:formula1>
          <xm:sqref>J15</xm:sqref>
        </x14:dataValidation>
        <x14:dataValidation type="list" showInputMessage="1" showErrorMessage="1">
          <x14:formula1>
            <xm:f>Listas!$A$2:$A$4</xm:f>
          </x14:formula1>
          <xm:sqref>C61:C80 C34:C53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D88 L34:L53 M61:M80 N86 G88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W134"/>
  <sheetViews>
    <sheetView showGridLines="0" view="pageBreakPreview" zoomScale="70" zoomScaleNormal="85" zoomScaleSheetLayoutView="70" workbookViewId="0">
      <selection activeCell="B20" sqref="B20"/>
    </sheetView>
  </sheetViews>
  <sheetFormatPr baseColWidth="10" defaultRowHeight="15" x14ac:dyDescent="0.25"/>
  <cols>
    <col min="1" max="1" width="7" style="4" customWidth="1"/>
    <col min="2" max="2" width="55.28515625" style="4" customWidth="1"/>
    <col min="3" max="3" width="31.5703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5703125" style="4" customWidth="1"/>
    <col min="10" max="10" width="27.85546875" style="4" customWidth="1"/>
    <col min="11" max="11" width="21.5703125" style="4" customWidth="1"/>
    <col min="12" max="14" width="31.7109375" style="4" customWidth="1"/>
    <col min="15" max="15" width="10.5703125" style="4" customWidth="1"/>
    <col min="16" max="16" width="0" style="4" hidden="1" customWidth="1"/>
    <col min="17" max="17" width="30.140625" style="4" hidden="1" customWidth="1"/>
    <col min="18" max="18" width="20.7109375" style="4" hidden="1" customWidth="1"/>
    <col min="19" max="19" width="15.5703125" style="4" hidden="1" customWidth="1"/>
    <col min="20" max="20" width="13.28515625" style="4" hidden="1" customWidth="1"/>
    <col min="21" max="21" width="23.28515625" style="4" hidden="1" customWidth="1"/>
    <col min="22" max="22" width="18.42578125" style="4" hidden="1" customWidth="1"/>
    <col min="23" max="23" width="21.42578125" style="4" hidden="1" customWidth="1"/>
    <col min="24" max="32" width="0" style="4" hidden="1" customWidth="1"/>
    <col min="33" max="16384" width="11.42578125" style="4"/>
  </cols>
  <sheetData>
    <row r="1" spans="1:20" ht="15.75" thickBot="1" x14ac:dyDescent="0.3"/>
    <row r="2" spans="1:20" ht="33" customHeight="1" x14ac:dyDescent="0.25">
      <c r="A2" s="14"/>
      <c r="B2" s="16"/>
      <c r="C2" s="203" t="s">
        <v>2664</v>
      </c>
      <c r="D2" s="204"/>
      <c r="E2" s="204"/>
      <c r="F2" s="204"/>
      <c r="G2" s="204"/>
      <c r="H2" s="204"/>
      <c r="I2" s="204"/>
      <c r="J2" s="204"/>
      <c r="K2" s="204"/>
      <c r="L2" s="187" t="s">
        <v>2670</v>
      </c>
      <c r="M2" s="187"/>
      <c r="N2" s="197" t="s">
        <v>2671</v>
      </c>
      <c r="O2" s="198"/>
    </row>
    <row r="3" spans="1:20" ht="33" customHeight="1" x14ac:dyDescent="0.25">
      <c r="A3" s="10"/>
      <c r="B3" s="9"/>
      <c r="C3" s="205"/>
      <c r="D3" s="206"/>
      <c r="E3" s="206"/>
      <c r="F3" s="206"/>
      <c r="G3" s="206"/>
      <c r="H3" s="206"/>
      <c r="I3" s="206"/>
      <c r="J3" s="206"/>
      <c r="K3" s="206"/>
      <c r="L3" s="199" t="s">
        <v>1</v>
      </c>
      <c r="M3" s="199"/>
      <c r="N3" s="199" t="s">
        <v>2672</v>
      </c>
      <c r="O3" s="200"/>
    </row>
    <row r="4" spans="1:20" ht="33" customHeight="1" thickBot="1" x14ac:dyDescent="0.3">
      <c r="A4" s="11"/>
      <c r="B4" s="13"/>
      <c r="C4" s="207"/>
      <c r="D4" s="208"/>
      <c r="E4" s="208"/>
      <c r="F4" s="208"/>
      <c r="G4" s="208"/>
      <c r="H4" s="208"/>
      <c r="I4" s="208"/>
      <c r="J4" s="208"/>
      <c r="K4" s="208"/>
      <c r="L4" s="201" t="s">
        <v>0</v>
      </c>
      <c r="M4" s="201"/>
      <c r="N4" s="201"/>
      <c r="O4" s="202"/>
    </row>
    <row r="5" spans="1:20" ht="8.25" customHeight="1" thickBot="1" x14ac:dyDescent="0.3">
      <c r="A5" s="5"/>
      <c r="B5" s="5"/>
      <c r="C5" s="71"/>
      <c r="D5" s="71"/>
      <c r="E5" s="71"/>
      <c r="F5" s="71"/>
      <c r="G5" s="71"/>
      <c r="H5" s="71"/>
      <c r="I5" s="71"/>
      <c r="J5" s="71"/>
      <c r="K5" s="71"/>
      <c r="L5" s="19"/>
      <c r="M5" s="19"/>
      <c r="N5" s="19"/>
      <c r="O5" s="19"/>
    </row>
    <row r="6" spans="1:20" s="20" customFormat="1" ht="31.5" customHeight="1" thickBot="1" x14ac:dyDescent="0.3">
      <c r="A6" s="149" t="s">
        <v>2668</v>
      </c>
      <c r="B6" s="150"/>
      <c r="C6" s="150"/>
      <c r="D6" s="150"/>
      <c r="E6" s="150"/>
      <c r="F6" s="150"/>
      <c r="G6" s="150"/>
      <c r="H6" s="150"/>
      <c r="I6" s="150"/>
      <c r="J6" s="150"/>
      <c r="K6" s="150"/>
      <c r="L6" s="150"/>
      <c r="M6" s="150"/>
      <c r="N6" s="150"/>
      <c r="O6" s="151"/>
      <c r="Q6" s="4"/>
      <c r="R6" s="4"/>
      <c r="S6" s="72"/>
    </row>
    <row r="7" spans="1:20" ht="8.25" customHeight="1" x14ac:dyDescent="0.25">
      <c r="A7" s="47"/>
      <c r="B7" s="48"/>
      <c r="C7" s="49"/>
      <c r="D7" s="49"/>
      <c r="E7" s="49"/>
      <c r="F7" s="49"/>
      <c r="G7" s="49"/>
      <c r="H7" s="49"/>
      <c r="I7" s="49"/>
      <c r="J7" s="49"/>
      <c r="K7" s="49"/>
      <c r="L7" s="50"/>
      <c r="M7" s="50"/>
      <c r="N7" s="50"/>
      <c r="O7" s="51"/>
    </row>
    <row r="8" spans="1:20" ht="30.75" customHeight="1" x14ac:dyDescent="0.25">
      <c r="A8" s="52"/>
      <c r="B8" s="65"/>
      <c r="C8" s="58"/>
      <c r="D8" s="58"/>
      <c r="E8" s="192"/>
      <c r="F8" s="192"/>
      <c r="G8" s="192"/>
      <c r="H8" s="191"/>
      <c r="I8" s="191"/>
      <c r="J8" s="59"/>
      <c r="K8" s="64"/>
      <c r="L8" s="46"/>
      <c r="M8" s="46"/>
      <c r="N8" s="46"/>
      <c r="O8" s="53"/>
    </row>
    <row r="9" spans="1:20" ht="30.75" customHeight="1" x14ac:dyDescent="0.25">
      <c r="A9" s="52"/>
      <c r="B9" s="65"/>
      <c r="C9" s="58"/>
      <c r="D9" s="58"/>
      <c r="E9" s="192"/>
      <c r="F9" s="192"/>
      <c r="G9" s="192"/>
      <c r="H9" s="191"/>
      <c r="I9" s="191"/>
      <c r="J9" s="59"/>
      <c r="K9" s="64"/>
      <c r="L9" s="46"/>
      <c r="M9" s="46"/>
      <c r="N9" s="46"/>
      <c r="O9" s="53"/>
    </row>
    <row r="10" spans="1:20" ht="30.75" customHeight="1" x14ac:dyDescent="0.25">
      <c r="A10" s="52"/>
      <c r="B10" s="58"/>
      <c r="C10" s="58"/>
      <c r="D10" s="58"/>
      <c r="E10" s="192"/>
      <c r="F10" s="192"/>
      <c r="G10" s="192"/>
      <c r="H10" s="191"/>
      <c r="I10" s="191"/>
      <c r="J10" s="59"/>
      <c r="K10" s="58"/>
      <c r="L10" s="46"/>
      <c r="M10" s="46"/>
      <c r="N10" s="46"/>
      <c r="O10" s="53"/>
    </row>
    <row r="11" spans="1:20" ht="8.25" customHeight="1" thickBot="1" x14ac:dyDescent="0.3">
      <c r="A11" s="54"/>
      <c r="B11" s="24"/>
      <c r="C11" s="55"/>
      <c r="D11" s="55"/>
      <c r="E11" s="55"/>
      <c r="F11" s="55"/>
      <c r="G11" s="55"/>
      <c r="H11" s="55"/>
      <c r="I11" s="55"/>
      <c r="J11" s="55"/>
      <c r="K11" s="55"/>
      <c r="L11" s="56"/>
      <c r="M11" s="56"/>
      <c r="N11" s="56"/>
      <c r="O11" s="57"/>
    </row>
    <row r="12" spans="1:20" ht="8.25" customHeight="1" x14ac:dyDescent="0.25">
      <c r="A12" s="5"/>
      <c r="B12" s="5"/>
      <c r="C12" s="71"/>
      <c r="D12" s="71"/>
      <c r="E12" s="71"/>
      <c r="F12" s="71"/>
      <c r="G12" s="71"/>
      <c r="H12" s="71"/>
      <c r="I12" s="71"/>
      <c r="J12" s="71"/>
      <c r="K12" s="71"/>
      <c r="L12" s="19"/>
      <c r="M12" s="19"/>
      <c r="N12" s="19"/>
      <c r="O12" s="19"/>
    </row>
    <row r="13" spans="1:20" ht="8.25" customHeight="1" thickBot="1" x14ac:dyDescent="0.3">
      <c r="A13" s="5"/>
      <c r="B13" s="5"/>
      <c r="C13" s="71"/>
      <c r="D13" s="71"/>
      <c r="E13" s="71"/>
      <c r="F13" s="71"/>
      <c r="G13" s="71"/>
      <c r="H13" s="71"/>
      <c r="I13" s="71"/>
      <c r="J13" s="71"/>
      <c r="K13" s="71"/>
      <c r="L13" s="19"/>
      <c r="M13" s="19"/>
      <c r="N13" s="19"/>
      <c r="O13" s="19"/>
    </row>
    <row r="14" spans="1:20" x14ac:dyDescent="0.25">
      <c r="A14" s="14"/>
      <c r="B14" s="15"/>
      <c r="C14" s="15"/>
      <c r="D14" s="15"/>
      <c r="E14" s="15"/>
      <c r="F14" s="15"/>
      <c r="G14" s="15"/>
      <c r="H14" s="15"/>
      <c r="I14" s="15"/>
      <c r="J14" s="15"/>
      <c r="K14" s="15"/>
      <c r="L14" s="15"/>
      <c r="M14" s="15"/>
      <c r="N14" s="15"/>
      <c r="O14" s="16"/>
      <c r="Q14" s="4" t="s">
        <v>2674</v>
      </c>
      <c r="R14" s="4" t="s">
        <v>2675</v>
      </c>
      <c r="S14" s="4" t="s">
        <v>2676</v>
      </c>
      <c r="T14" s="4" t="s">
        <v>2677</v>
      </c>
    </row>
    <row r="15" spans="1:20" ht="19.5" customHeight="1" x14ac:dyDescent="0.25">
      <c r="A15" s="10"/>
      <c r="B15" s="38" t="s">
        <v>2665</v>
      </c>
      <c r="C15" s="98" t="s">
        <v>33</v>
      </c>
      <c r="D15" s="42"/>
      <c r="E15" s="42"/>
      <c r="F15" s="5"/>
      <c r="G15" s="38" t="s">
        <v>1182</v>
      </c>
      <c r="H15" s="99" t="s">
        <v>70</v>
      </c>
      <c r="I15" s="38" t="s">
        <v>2649</v>
      </c>
      <c r="J15" s="99" t="s">
        <v>2651</v>
      </c>
      <c r="L15" s="185" t="s">
        <v>10</v>
      </c>
      <c r="M15" s="185"/>
      <c r="N15" s="105" t="str">
        <f>+IF(J15="Plural","Ingrese %","N/A")</f>
        <v>N/A</v>
      </c>
      <c r="O15" s="9"/>
      <c r="Q15" s="72" t="str">
        <f>C15</f>
        <v>INV-003-2020-ICBF-ANT-HCB</v>
      </c>
      <c r="R15" s="72" t="str">
        <f>H15</f>
        <v>CALDAS</v>
      </c>
      <c r="S15" s="72" t="str">
        <f>J15</f>
        <v>Singular</v>
      </c>
      <c r="T15" s="72" t="str">
        <f>N15</f>
        <v>N/A</v>
      </c>
    </row>
    <row r="16" spans="1:20" ht="15.75" thickBot="1" x14ac:dyDescent="0.3">
      <c r="A16" s="11"/>
      <c r="B16" s="12"/>
      <c r="C16" s="81"/>
      <c r="D16" s="12"/>
      <c r="E16" s="12"/>
      <c r="F16" s="12"/>
      <c r="G16" s="12"/>
      <c r="H16" s="12"/>
      <c r="I16" s="12"/>
      <c r="J16" s="12"/>
      <c r="K16" s="12"/>
      <c r="L16" s="12"/>
      <c r="M16" s="12"/>
      <c r="N16" s="12"/>
      <c r="O16" s="13"/>
    </row>
    <row r="17" spans="1:18" s="20" customFormat="1" ht="31.5" customHeight="1" thickBot="1" x14ac:dyDescent="0.3">
      <c r="A17" s="149" t="s">
        <v>24</v>
      </c>
      <c r="B17" s="150"/>
      <c r="C17" s="150"/>
      <c r="D17" s="150"/>
      <c r="E17" s="150"/>
      <c r="F17" s="150"/>
      <c r="G17" s="150"/>
      <c r="H17" s="149" t="s">
        <v>14</v>
      </c>
      <c r="I17" s="150"/>
      <c r="J17" s="150"/>
      <c r="K17" s="150"/>
      <c r="L17" s="150"/>
      <c r="M17" s="150"/>
      <c r="N17" s="150"/>
      <c r="O17" s="151"/>
    </row>
    <row r="18" spans="1:18" x14ac:dyDescent="0.25">
      <c r="A18" s="10"/>
      <c r="B18" s="5"/>
      <c r="C18" s="5"/>
      <c r="D18" s="5"/>
      <c r="E18" s="5"/>
      <c r="F18" s="5"/>
      <c r="G18" s="5"/>
      <c r="H18" s="10"/>
      <c r="I18" s="5"/>
      <c r="J18" s="5"/>
      <c r="K18" s="5"/>
      <c r="L18" s="5"/>
      <c r="M18" s="5"/>
      <c r="N18" s="5"/>
      <c r="O18" s="9"/>
      <c r="Q18" s="4" t="s">
        <v>2678</v>
      </c>
      <c r="R18" s="4" t="s">
        <v>2679</v>
      </c>
    </row>
    <row r="19" spans="1:18" ht="24.75" customHeight="1" x14ac:dyDescent="0.25">
      <c r="A19" s="10"/>
      <c r="B19" s="85" t="s">
        <v>2</v>
      </c>
      <c r="C19" s="68"/>
      <c r="D19" s="68"/>
      <c r="E19" s="68"/>
      <c r="F19" s="68"/>
      <c r="G19" s="5"/>
      <c r="H19" s="196" t="s">
        <v>2669</v>
      </c>
      <c r="I19" s="82" t="s">
        <v>13</v>
      </c>
      <c r="J19" s="83" t="s">
        <v>12</v>
      </c>
      <c r="K19" s="83" t="s">
        <v>2630</v>
      </c>
      <c r="L19" s="83" t="s">
        <v>1167</v>
      </c>
      <c r="M19" s="83" t="s">
        <v>1168</v>
      </c>
      <c r="N19" s="84" t="s">
        <v>2631</v>
      </c>
      <c r="O19" s="9"/>
      <c r="Q19" s="72" cm="1">
        <f t="array" ref="Q19">Tabla312248627690[NIT:]</f>
        <v>800158061</v>
      </c>
      <c r="R19" s="72" t="str">
        <f>B23</f>
        <v xml:space="preserve">ASOCIACIÓN DE PADRES USUARIOS, OTRAS MODALIDADES DE ATENCIÓN A LA PRIMERA INFANCIA Y MADRES COMUNITARIAS EL DERECHO DEL NIÑO </v>
      </c>
    </row>
    <row r="20" spans="1:18" ht="30" customHeight="1" x14ac:dyDescent="0.25">
      <c r="A20" s="10"/>
      <c r="B20" s="100">
        <v>800158061</v>
      </c>
      <c r="C20" s="5"/>
      <c r="D20" s="5"/>
      <c r="E20" s="5"/>
      <c r="F20" s="5"/>
      <c r="G20" s="5"/>
      <c r="H20" s="196"/>
      <c r="I20" s="101" t="s">
        <v>1162</v>
      </c>
      <c r="J20" s="101" t="s">
        <v>1159</v>
      </c>
      <c r="K20" s="102">
        <v>115678000</v>
      </c>
      <c r="L20" s="103">
        <v>44200</v>
      </c>
      <c r="M20" s="103">
        <v>44560</v>
      </c>
      <c r="N20" s="104">
        <f>+(M20-L20)/30</f>
        <v>12</v>
      </c>
      <c r="O20" s="9"/>
    </row>
    <row r="21" spans="1:18" x14ac:dyDescent="0.25">
      <c r="A21" s="10"/>
      <c r="B21" s="5"/>
      <c r="C21" s="5"/>
      <c r="D21" s="5"/>
      <c r="E21" s="5"/>
      <c r="F21" s="5"/>
      <c r="G21" s="5"/>
      <c r="H21" s="10"/>
      <c r="I21" s="5"/>
      <c r="J21" s="5"/>
      <c r="K21" s="5"/>
      <c r="L21" s="5"/>
      <c r="M21" s="5"/>
      <c r="N21" s="5"/>
      <c r="O21" s="9"/>
    </row>
    <row r="22" spans="1:18" x14ac:dyDescent="0.25">
      <c r="A22" s="10"/>
      <c r="B22" s="169" t="s">
        <v>3</v>
      </c>
      <c r="C22" s="169"/>
      <c r="D22" s="169"/>
      <c r="E22" s="169"/>
      <c r="F22" s="169"/>
      <c r="G22" s="5"/>
      <c r="H22" s="188" t="s">
        <v>4</v>
      </c>
      <c r="I22" s="189"/>
      <c r="J22" s="189"/>
      <c r="K22" s="189"/>
      <c r="L22" s="189"/>
      <c r="M22" s="189"/>
      <c r="N22" s="189"/>
      <c r="O22" s="190"/>
    </row>
    <row r="23" spans="1:18" ht="21" customHeight="1" x14ac:dyDescent="0.25">
      <c r="A23" s="10"/>
      <c r="B23" s="186" t="str">
        <f>VLOOKUP(B20,EAS!A2:B1439,2,0)</f>
        <v xml:space="preserve">ASOCIACIÓN DE PADRES USUARIOS, OTRAS MODALIDADES DE ATENCIÓN A LA PRIMERA INFANCIA Y MADRES COMUNITARIAS EL DERECHO DEL NIÑO </v>
      </c>
      <c r="C23" s="186"/>
      <c r="D23" s="186"/>
      <c r="E23" s="186"/>
      <c r="F23" s="186"/>
      <c r="G23" s="5"/>
      <c r="H23" s="193" t="s">
        <v>2629</v>
      </c>
      <c r="I23" s="194"/>
      <c r="J23" s="194"/>
      <c r="K23" s="194"/>
      <c r="L23" s="194"/>
      <c r="M23" s="194"/>
      <c r="N23" s="194"/>
      <c r="O23" s="195"/>
    </row>
    <row r="24" spans="1:18" ht="21" customHeight="1" x14ac:dyDescent="0.25">
      <c r="A24" s="10"/>
      <c r="B24" s="186"/>
      <c r="C24" s="186"/>
      <c r="D24" s="186"/>
      <c r="E24" s="186"/>
      <c r="F24" s="186"/>
      <c r="G24" s="5"/>
      <c r="H24" s="193"/>
      <c r="I24" s="194"/>
      <c r="J24" s="194"/>
      <c r="K24" s="194"/>
      <c r="L24" s="194"/>
      <c r="M24" s="194"/>
      <c r="N24" s="194"/>
      <c r="O24" s="195"/>
    </row>
    <row r="25" spans="1:18" ht="8.25" customHeight="1" thickBot="1" x14ac:dyDescent="0.3">
      <c r="A25" s="11"/>
      <c r="B25" s="12"/>
      <c r="C25" s="12"/>
      <c r="D25" s="12"/>
      <c r="E25" s="12"/>
      <c r="F25" s="12"/>
      <c r="G25" s="12"/>
      <c r="H25" s="11"/>
      <c r="I25" s="21"/>
      <c r="J25" s="21"/>
      <c r="K25" s="21"/>
      <c r="L25" s="21"/>
      <c r="M25" s="12"/>
      <c r="N25" s="12"/>
      <c r="O25" s="13"/>
    </row>
    <row r="26" spans="1:18" ht="8.25" customHeight="1" thickBot="1" x14ac:dyDescent="0.3"/>
    <row r="27" spans="1:18" s="20" customFormat="1" ht="31.5" customHeight="1" thickBot="1" x14ac:dyDescent="0.3">
      <c r="A27" s="149" t="s">
        <v>5</v>
      </c>
      <c r="B27" s="150"/>
      <c r="C27" s="150"/>
      <c r="D27" s="150"/>
      <c r="E27" s="150"/>
      <c r="F27" s="150"/>
      <c r="G27" s="150"/>
      <c r="H27" s="150"/>
      <c r="I27" s="150"/>
      <c r="J27" s="150"/>
      <c r="K27" s="150"/>
      <c r="L27" s="150"/>
      <c r="M27" s="150"/>
      <c r="N27" s="150"/>
      <c r="O27" s="151"/>
    </row>
    <row r="28" spans="1:18" ht="8.25" customHeight="1" thickBot="1" x14ac:dyDescent="0.3"/>
    <row r="29" spans="1:18" s="20" customFormat="1" ht="31.5" customHeight="1" thickBot="1" x14ac:dyDescent="0.3">
      <c r="A29" s="176" t="s">
        <v>6</v>
      </c>
      <c r="B29" s="177"/>
      <c r="C29" s="177"/>
      <c r="D29" s="177"/>
      <c r="E29" s="177"/>
      <c r="F29" s="177"/>
      <c r="G29" s="177"/>
      <c r="H29" s="177"/>
      <c r="I29" s="177"/>
      <c r="J29" s="177"/>
      <c r="K29" s="177"/>
      <c r="L29" s="177"/>
      <c r="M29" s="177"/>
      <c r="N29" s="177"/>
      <c r="O29" s="178"/>
    </row>
    <row r="30" spans="1:18" ht="15" customHeight="1" x14ac:dyDescent="0.25">
      <c r="A30" s="179" t="s">
        <v>15</v>
      </c>
      <c r="B30" s="180"/>
      <c r="C30" s="180"/>
      <c r="D30" s="180"/>
      <c r="E30" s="180"/>
      <c r="F30" s="180"/>
      <c r="G30" s="180"/>
      <c r="H30" s="180"/>
      <c r="I30" s="180"/>
      <c r="J30" s="180"/>
      <c r="K30" s="180"/>
      <c r="L30" s="180"/>
      <c r="M30" s="180"/>
      <c r="N30" s="180"/>
      <c r="O30" s="181"/>
    </row>
    <row r="31" spans="1:18" x14ac:dyDescent="0.25">
      <c r="A31" s="182"/>
      <c r="B31" s="183"/>
      <c r="C31" s="183"/>
      <c r="D31" s="183"/>
      <c r="E31" s="183"/>
      <c r="F31" s="183"/>
      <c r="G31" s="183"/>
      <c r="H31" s="183"/>
      <c r="I31" s="183"/>
      <c r="J31" s="183"/>
      <c r="K31" s="183"/>
      <c r="L31" s="183"/>
      <c r="M31" s="183"/>
      <c r="N31" s="183"/>
      <c r="O31" s="184"/>
    </row>
    <row r="32" spans="1:18" s="1" customFormat="1" ht="26.25" customHeight="1" x14ac:dyDescent="0.25">
      <c r="I32" s="75" t="s">
        <v>11</v>
      </c>
      <c r="J32" s="76"/>
      <c r="O32" s="77"/>
    </row>
    <row r="33" spans="1:15" s="1" customFormat="1" ht="48.75" customHeight="1" x14ac:dyDescent="0.25">
      <c r="A33" s="94" t="s">
        <v>2632</v>
      </c>
      <c r="B33" s="95" t="s">
        <v>7</v>
      </c>
      <c r="C33" s="95" t="s">
        <v>25</v>
      </c>
      <c r="D33" s="95" t="s">
        <v>26</v>
      </c>
      <c r="E33" s="95" t="s">
        <v>2702</v>
      </c>
      <c r="F33" s="95" t="s">
        <v>2703</v>
      </c>
      <c r="G33" s="95" t="s">
        <v>30</v>
      </c>
      <c r="H33" s="95" t="s">
        <v>9</v>
      </c>
      <c r="I33" s="96" t="s">
        <v>13</v>
      </c>
      <c r="J33" s="96" t="s">
        <v>12</v>
      </c>
      <c r="K33" s="95" t="s">
        <v>8</v>
      </c>
      <c r="L33" s="95" t="s">
        <v>2634</v>
      </c>
      <c r="M33" s="95" t="s">
        <v>10</v>
      </c>
      <c r="N33" s="95" t="s">
        <v>1166</v>
      </c>
      <c r="O33" s="78"/>
    </row>
    <row r="34" spans="1:15" s="6" customFormat="1" ht="24.75" customHeight="1" x14ac:dyDescent="0.25">
      <c r="A34" s="73">
        <v>1</v>
      </c>
      <c r="B34" s="106" t="s">
        <v>1170</v>
      </c>
      <c r="C34" s="107" t="s">
        <v>38</v>
      </c>
      <c r="D34" s="101" t="s">
        <v>29</v>
      </c>
      <c r="E34" s="108">
        <v>43172</v>
      </c>
      <c r="F34" s="108">
        <v>43598</v>
      </c>
      <c r="G34" s="109">
        <f>IF(AND(E34&lt;&gt;"",F34&lt;&gt;""),((F34-E34)/30),"")</f>
        <v>14.2</v>
      </c>
      <c r="H34" s="106"/>
      <c r="I34" s="110" t="s">
        <v>42</v>
      </c>
      <c r="J34" s="110" t="s">
        <v>50</v>
      </c>
      <c r="K34" s="111">
        <v>1500000000</v>
      </c>
      <c r="L34" s="107" t="s">
        <v>1154</v>
      </c>
      <c r="M34" s="112">
        <f t="shared" ref="M34:M53" si="0">+IF(L34="No",1,IF(L34="Si","Ingrese %",""))</f>
        <v>1</v>
      </c>
      <c r="N34" s="107" t="s">
        <v>1157</v>
      </c>
      <c r="O34" s="60"/>
    </row>
    <row r="35" spans="1:15" s="6" customFormat="1" ht="24.75" customHeight="1" x14ac:dyDescent="0.25">
      <c r="A35" s="73">
        <v>2</v>
      </c>
      <c r="B35" s="106" t="s">
        <v>1170</v>
      </c>
      <c r="C35" s="107"/>
      <c r="D35" s="101" t="s">
        <v>29</v>
      </c>
      <c r="E35" s="108">
        <v>43172</v>
      </c>
      <c r="F35" s="108">
        <v>43598</v>
      </c>
      <c r="G35" s="109">
        <f>IF(AND(E35&lt;&gt;"",F35&lt;&gt;""),((F35-E35)/30),"")</f>
        <v>14.2</v>
      </c>
      <c r="H35" s="106"/>
      <c r="I35" s="110" t="s">
        <v>42</v>
      </c>
      <c r="J35" s="110" t="s">
        <v>43</v>
      </c>
      <c r="K35" s="111">
        <v>900324234234</v>
      </c>
      <c r="L35" s="107" t="s">
        <v>1154</v>
      </c>
      <c r="M35" s="112">
        <f t="shared" si="0"/>
        <v>1</v>
      </c>
      <c r="N35" s="107" t="s">
        <v>2663</v>
      </c>
      <c r="O35" s="60"/>
    </row>
    <row r="36" spans="1:15" s="6" customFormat="1" ht="24.75" customHeight="1" x14ac:dyDescent="0.25">
      <c r="A36" s="73">
        <v>3</v>
      </c>
      <c r="B36" s="106" t="s">
        <v>1170</v>
      </c>
      <c r="C36" s="107"/>
      <c r="D36" s="101" t="s">
        <v>29</v>
      </c>
      <c r="E36" s="108">
        <v>43172</v>
      </c>
      <c r="F36" s="108">
        <v>43598</v>
      </c>
      <c r="G36" s="109">
        <f t="shared" ref="G36:G53" si="1">IF(AND(E36&lt;&gt;"",F36&lt;&gt;""),((F36-E36)/30),"")</f>
        <v>14.2</v>
      </c>
      <c r="H36" s="106"/>
      <c r="I36" s="110" t="s">
        <v>41</v>
      </c>
      <c r="J36" s="110" t="s">
        <v>41</v>
      </c>
      <c r="K36" s="111">
        <v>4324324234</v>
      </c>
      <c r="L36" s="107" t="s">
        <v>1154</v>
      </c>
      <c r="M36" s="112">
        <f t="shared" si="0"/>
        <v>1</v>
      </c>
      <c r="N36" s="107" t="s">
        <v>1157</v>
      </c>
      <c r="O36" s="60"/>
    </row>
    <row r="37" spans="1:15" s="6" customFormat="1" ht="24.75" customHeight="1" x14ac:dyDescent="0.25">
      <c r="A37" s="73">
        <v>4</v>
      </c>
      <c r="B37" s="113"/>
      <c r="C37" s="107"/>
      <c r="D37" s="114"/>
      <c r="E37" s="115"/>
      <c r="F37" s="115"/>
      <c r="G37" s="109" t="str">
        <f t="shared" si="1"/>
        <v/>
      </c>
      <c r="H37" s="113"/>
      <c r="I37" s="114" t="s">
        <v>992</v>
      </c>
      <c r="J37" s="114" t="s">
        <v>995</v>
      </c>
      <c r="K37" s="111">
        <v>454535</v>
      </c>
      <c r="L37" s="107" t="s">
        <v>1154</v>
      </c>
      <c r="M37" s="112">
        <f t="shared" si="0"/>
        <v>1</v>
      </c>
      <c r="N37" s="107" t="s">
        <v>32</v>
      </c>
      <c r="O37" s="60"/>
    </row>
    <row r="38" spans="1:15" s="7" customFormat="1" ht="24.75" customHeight="1" x14ac:dyDescent="0.25">
      <c r="A38" s="74">
        <v>5</v>
      </c>
      <c r="B38" s="113"/>
      <c r="C38" s="107"/>
      <c r="D38" s="116"/>
      <c r="E38" s="116"/>
      <c r="F38" s="116"/>
      <c r="G38" s="109" t="str">
        <f t="shared" si="1"/>
        <v/>
      </c>
      <c r="H38" s="113"/>
      <c r="I38" s="114" t="s">
        <v>459</v>
      </c>
      <c r="J38" s="114" t="s">
        <v>974</v>
      </c>
      <c r="K38" s="111">
        <v>756545435</v>
      </c>
      <c r="L38" s="107" t="s">
        <v>1154</v>
      </c>
      <c r="M38" s="112">
        <f t="shared" si="0"/>
        <v>1</v>
      </c>
      <c r="N38" s="107" t="s">
        <v>1157</v>
      </c>
      <c r="O38" s="60"/>
    </row>
    <row r="39" spans="1:15" s="7" customFormat="1" ht="24.75" customHeight="1" x14ac:dyDescent="0.25">
      <c r="A39" s="74">
        <v>6</v>
      </c>
      <c r="B39" s="113"/>
      <c r="C39" s="107"/>
      <c r="D39" s="116"/>
      <c r="E39" s="116"/>
      <c r="F39" s="116"/>
      <c r="G39" s="109" t="str">
        <f t="shared" si="1"/>
        <v/>
      </c>
      <c r="H39" s="113"/>
      <c r="I39" s="114" t="s">
        <v>747</v>
      </c>
      <c r="J39" s="114" t="s">
        <v>752</v>
      </c>
      <c r="K39" s="111">
        <v>233244434</v>
      </c>
      <c r="L39" s="107" t="s">
        <v>1154</v>
      </c>
      <c r="M39" s="112">
        <f t="shared" si="0"/>
        <v>1</v>
      </c>
      <c r="N39" s="107" t="s">
        <v>32</v>
      </c>
      <c r="O39" s="60"/>
    </row>
    <row r="40" spans="1:15" s="7" customFormat="1" ht="24.75" customHeight="1" x14ac:dyDescent="0.25">
      <c r="A40" s="74">
        <v>7</v>
      </c>
      <c r="B40" s="113"/>
      <c r="C40" s="107"/>
      <c r="D40" s="116"/>
      <c r="E40" s="116"/>
      <c r="F40" s="116"/>
      <c r="G40" s="109" t="str">
        <f t="shared" si="1"/>
        <v/>
      </c>
      <c r="H40" s="113"/>
      <c r="I40" s="114" t="s">
        <v>70</v>
      </c>
      <c r="J40" s="114" t="s">
        <v>406</v>
      </c>
      <c r="K40" s="117"/>
      <c r="L40" s="107"/>
      <c r="M40" s="118" t="str">
        <f t="shared" si="0"/>
        <v/>
      </c>
      <c r="N40" s="107"/>
      <c r="O40" s="60"/>
    </row>
    <row r="41" spans="1:15" s="7" customFormat="1" ht="24.75" customHeight="1" x14ac:dyDescent="0.25">
      <c r="A41" s="74">
        <v>8</v>
      </c>
      <c r="B41" s="113"/>
      <c r="C41" s="107"/>
      <c r="D41" s="116"/>
      <c r="E41" s="116"/>
      <c r="F41" s="116"/>
      <c r="G41" s="109" t="str">
        <f t="shared" si="1"/>
        <v/>
      </c>
      <c r="H41" s="113"/>
      <c r="I41" s="114" t="s">
        <v>41</v>
      </c>
      <c r="J41" s="114" t="s">
        <v>41</v>
      </c>
      <c r="K41" s="117"/>
      <c r="L41" s="107"/>
      <c r="M41" s="118" t="str">
        <f t="shared" si="0"/>
        <v/>
      </c>
      <c r="N41" s="107"/>
      <c r="O41" s="60"/>
    </row>
    <row r="42" spans="1:15" s="7" customFormat="1" ht="24.75" customHeight="1" x14ac:dyDescent="0.25">
      <c r="A42" s="74">
        <v>9</v>
      </c>
      <c r="B42" s="113"/>
      <c r="C42" s="107"/>
      <c r="D42" s="116"/>
      <c r="E42" s="116"/>
      <c r="F42" s="116"/>
      <c r="G42" s="109" t="str">
        <f t="shared" si="1"/>
        <v/>
      </c>
      <c r="H42" s="113"/>
      <c r="I42" s="114" t="s">
        <v>261</v>
      </c>
      <c r="J42" s="114" t="s">
        <v>262</v>
      </c>
      <c r="K42" s="117"/>
      <c r="L42" s="107"/>
      <c r="M42" s="118" t="str">
        <f t="shared" si="0"/>
        <v/>
      </c>
      <c r="N42" s="107"/>
      <c r="O42" s="60"/>
    </row>
    <row r="43" spans="1:15" s="7" customFormat="1" ht="24.75" customHeight="1" x14ac:dyDescent="0.25">
      <c r="A43" s="74">
        <v>10</v>
      </c>
      <c r="B43" s="113"/>
      <c r="C43" s="107"/>
      <c r="D43" s="116"/>
      <c r="E43" s="116"/>
      <c r="F43" s="116"/>
      <c r="G43" s="109" t="str">
        <f t="shared" si="1"/>
        <v/>
      </c>
      <c r="H43" s="113"/>
      <c r="I43" s="116" t="s">
        <v>1161</v>
      </c>
      <c r="J43" s="116" t="s">
        <v>1040</v>
      </c>
      <c r="K43" s="117"/>
      <c r="L43" s="107"/>
      <c r="M43" s="118" t="str">
        <f t="shared" si="0"/>
        <v/>
      </c>
      <c r="N43" s="107"/>
      <c r="O43" s="60"/>
    </row>
    <row r="44" spans="1:15" s="7" customFormat="1" ht="24.75" customHeight="1" x14ac:dyDescent="0.25">
      <c r="A44" s="74">
        <v>11</v>
      </c>
      <c r="B44" s="113"/>
      <c r="C44" s="107"/>
      <c r="D44" s="116"/>
      <c r="E44" s="116"/>
      <c r="F44" s="116"/>
      <c r="G44" s="109" t="str">
        <f t="shared" si="1"/>
        <v/>
      </c>
      <c r="H44" s="113"/>
      <c r="I44" s="116" t="s">
        <v>1076</v>
      </c>
      <c r="J44" s="116" t="s">
        <v>1077</v>
      </c>
      <c r="K44" s="117"/>
      <c r="L44" s="107"/>
      <c r="M44" s="118" t="str">
        <f t="shared" si="0"/>
        <v/>
      </c>
      <c r="N44" s="107"/>
      <c r="O44" s="60"/>
    </row>
    <row r="45" spans="1:15" s="7" customFormat="1" ht="24.75" customHeight="1" x14ac:dyDescent="0.25">
      <c r="A45" s="74">
        <v>12</v>
      </c>
      <c r="B45" s="113"/>
      <c r="C45" s="107"/>
      <c r="D45" s="116"/>
      <c r="E45" s="116"/>
      <c r="F45" s="116"/>
      <c r="G45" s="109" t="str">
        <f t="shared" si="1"/>
        <v/>
      </c>
      <c r="H45" s="113"/>
      <c r="I45" s="116" t="s">
        <v>169</v>
      </c>
      <c r="J45" s="116" t="s">
        <v>172</v>
      </c>
      <c r="K45" s="117"/>
      <c r="L45" s="107"/>
      <c r="M45" s="118" t="str">
        <f t="shared" si="0"/>
        <v/>
      </c>
      <c r="N45" s="107"/>
      <c r="O45" s="60"/>
    </row>
    <row r="46" spans="1:15" s="7" customFormat="1" ht="24.75" customHeight="1" x14ac:dyDescent="0.25">
      <c r="A46" s="74">
        <v>13</v>
      </c>
      <c r="B46" s="113"/>
      <c r="C46" s="107"/>
      <c r="D46" s="116"/>
      <c r="E46" s="116"/>
      <c r="F46" s="116"/>
      <c r="G46" s="109" t="str">
        <f t="shared" si="1"/>
        <v/>
      </c>
      <c r="H46" s="113"/>
      <c r="I46" s="116" t="s">
        <v>1162</v>
      </c>
      <c r="J46" s="116" t="s">
        <v>1159</v>
      </c>
      <c r="K46" s="117"/>
      <c r="L46" s="107"/>
      <c r="M46" s="118" t="str">
        <f t="shared" si="0"/>
        <v/>
      </c>
      <c r="N46" s="107"/>
      <c r="O46" s="60"/>
    </row>
    <row r="47" spans="1:15" s="7" customFormat="1" ht="24.75" customHeight="1" x14ac:dyDescent="0.25">
      <c r="A47" s="74">
        <v>14</v>
      </c>
      <c r="B47" s="113"/>
      <c r="C47" s="107"/>
      <c r="D47" s="116"/>
      <c r="E47" s="116"/>
      <c r="F47" s="116"/>
      <c r="G47" s="109" t="str">
        <f t="shared" si="1"/>
        <v/>
      </c>
      <c r="H47" s="113"/>
      <c r="I47" s="116" t="s">
        <v>214</v>
      </c>
      <c r="J47" s="116" t="s">
        <v>217</v>
      </c>
      <c r="K47" s="117"/>
      <c r="L47" s="107"/>
      <c r="M47" s="118" t="str">
        <f t="shared" si="0"/>
        <v/>
      </c>
      <c r="N47" s="107"/>
      <c r="O47" s="60"/>
    </row>
    <row r="48" spans="1:15" s="7" customFormat="1" ht="24.75" customHeight="1" x14ac:dyDescent="0.25">
      <c r="A48" s="74">
        <v>15</v>
      </c>
      <c r="B48" s="113"/>
      <c r="C48" s="107"/>
      <c r="D48" s="116"/>
      <c r="E48" s="116"/>
      <c r="F48" s="116"/>
      <c r="G48" s="109" t="str">
        <f t="shared" si="1"/>
        <v/>
      </c>
      <c r="H48" s="113"/>
      <c r="I48" s="116" t="s">
        <v>261</v>
      </c>
      <c r="J48" s="116" t="s">
        <v>262</v>
      </c>
      <c r="K48" s="117"/>
      <c r="L48" s="107"/>
      <c r="M48" s="118" t="str">
        <f t="shared" si="0"/>
        <v/>
      </c>
      <c r="N48" s="107"/>
      <c r="O48" s="60"/>
    </row>
    <row r="49" spans="1:15" s="7" customFormat="1" ht="24.75" customHeight="1" x14ac:dyDescent="0.25">
      <c r="A49" s="74">
        <v>16</v>
      </c>
      <c r="B49" s="113"/>
      <c r="C49" s="107"/>
      <c r="D49" s="116"/>
      <c r="E49" s="116"/>
      <c r="F49" s="116"/>
      <c r="G49" s="109" t="str">
        <f t="shared" si="1"/>
        <v/>
      </c>
      <c r="H49" s="113"/>
      <c r="I49" s="116" t="s">
        <v>1084</v>
      </c>
      <c r="J49" s="116" t="s">
        <v>1087</v>
      </c>
      <c r="K49" s="117"/>
      <c r="L49" s="107"/>
      <c r="M49" s="118" t="str">
        <f t="shared" si="0"/>
        <v/>
      </c>
      <c r="N49" s="107"/>
      <c r="O49" s="60"/>
    </row>
    <row r="50" spans="1:15" s="7" customFormat="1" ht="24.75" customHeight="1" x14ac:dyDescent="0.25">
      <c r="A50" s="74">
        <v>17</v>
      </c>
      <c r="B50" s="113"/>
      <c r="C50" s="107"/>
      <c r="D50" s="116"/>
      <c r="E50" s="116"/>
      <c r="F50" s="116"/>
      <c r="G50" s="109" t="str">
        <f t="shared" si="1"/>
        <v/>
      </c>
      <c r="H50" s="113"/>
      <c r="I50" s="116" t="s">
        <v>41</v>
      </c>
      <c r="J50" s="116" t="s">
        <v>41</v>
      </c>
      <c r="K50" s="117"/>
      <c r="L50" s="107"/>
      <c r="M50" s="118" t="str">
        <f t="shared" si="0"/>
        <v/>
      </c>
      <c r="N50" s="107"/>
      <c r="O50" s="60"/>
    </row>
    <row r="51" spans="1:15" s="7" customFormat="1" ht="24.75" customHeight="1" x14ac:dyDescent="0.25">
      <c r="A51" s="74">
        <v>18</v>
      </c>
      <c r="B51" s="113"/>
      <c r="C51" s="107"/>
      <c r="D51" s="116"/>
      <c r="E51" s="116"/>
      <c r="F51" s="116"/>
      <c r="G51" s="109" t="str">
        <f t="shared" si="1"/>
        <v/>
      </c>
      <c r="H51" s="113"/>
      <c r="I51" s="116" t="s">
        <v>1161</v>
      </c>
      <c r="J51" s="116" t="s">
        <v>1044</v>
      </c>
      <c r="K51" s="117"/>
      <c r="L51" s="107"/>
      <c r="M51" s="118" t="str">
        <f t="shared" si="0"/>
        <v/>
      </c>
      <c r="N51" s="107"/>
      <c r="O51" s="60"/>
    </row>
    <row r="52" spans="1:15" s="7" customFormat="1" ht="24.75" customHeight="1" x14ac:dyDescent="0.25">
      <c r="A52" s="74">
        <v>19</v>
      </c>
      <c r="B52" s="113"/>
      <c r="C52" s="107"/>
      <c r="D52" s="116"/>
      <c r="E52" s="116"/>
      <c r="F52" s="116"/>
      <c r="G52" s="109" t="str">
        <f t="shared" si="1"/>
        <v/>
      </c>
      <c r="H52" s="113"/>
      <c r="I52" s="116" t="s">
        <v>868</v>
      </c>
      <c r="J52" s="116" t="s">
        <v>829</v>
      </c>
      <c r="K52" s="117"/>
      <c r="L52" s="107"/>
      <c r="M52" s="118" t="str">
        <f t="shared" si="0"/>
        <v/>
      </c>
      <c r="N52" s="107"/>
      <c r="O52" s="60"/>
    </row>
    <row r="53" spans="1:15" s="7" customFormat="1" ht="24.75" customHeight="1" x14ac:dyDescent="0.25">
      <c r="A53" s="74">
        <v>20</v>
      </c>
      <c r="B53" s="113"/>
      <c r="C53" s="107"/>
      <c r="D53" s="116"/>
      <c r="E53" s="116"/>
      <c r="F53" s="116"/>
      <c r="G53" s="109" t="str">
        <f t="shared" si="1"/>
        <v/>
      </c>
      <c r="H53" s="113"/>
      <c r="I53" s="116" t="s">
        <v>747</v>
      </c>
      <c r="J53" s="116" t="s">
        <v>708</v>
      </c>
      <c r="K53" s="117"/>
      <c r="L53" s="107"/>
      <c r="M53" s="118" t="str">
        <f t="shared" si="0"/>
        <v/>
      </c>
      <c r="N53" s="107"/>
      <c r="O53" s="60"/>
    </row>
    <row r="54" spans="1:15" s="7" customFormat="1" ht="24.75" customHeight="1" thickBot="1" x14ac:dyDescent="0.3">
      <c r="A54" s="80"/>
      <c r="B54" s="80"/>
      <c r="C54" s="80"/>
      <c r="D54" s="80"/>
      <c r="E54" s="80"/>
      <c r="F54" s="80"/>
      <c r="G54" s="80"/>
      <c r="H54" s="80"/>
      <c r="I54" s="80"/>
      <c r="J54" s="80"/>
      <c r="K54" s="80"/>
      <c r="L54" s="80"/>
      <c r="M54" s="80"/>
      <c r="N54" s="87"/>
      <c r="O54" s="79"/>
    </row>
    <row r="55" spans="1:15" ht="8.25" customHeight="1" thickBot="1" x14ac:dyDescent="0.3"/>
    <row r="56" spans="1:15" s="20" customFormat="1" ht="31.5" customHeight="1" thickBot="1" x14ac:dyDescent="0.3">
      <c r="A56" s="176" t="s">
        <v>2662</v>
      </c>
      <c r="B56" s="177"/>
      <c r="C56" s="177"/>
      <c r="D56" s="177"/>
      <c r="E56" s="177"/>
      <c r="F56" s="177"/>
      <c r="G56" s="177"/>
      <c r="H56" s="177"/>
      <c r="I56" s="177"/>
      <c r="J56" s="177"/>
      <c r="K56" s="177"/>
      <c r="L56" s="177"/>
      <c r="M56" s="177"/>
      <c r="N56" s="177"/>
      <c r="O56" s="178"/>
    </row>
    <row r="57" spans="1:15" ht="15" customHeight="1" x14ac:dyDescent="0.25">
      <c r="A57" s="179" t="s">
        <v>15</v>
      </c>
      <c r="B57" s="180"/>
      <c r="C57" s="180"/>
      <c r="D57" s="180"/>
      <c r="E57" s="180"/>
      <c r="F57" s="180"/>
      <c r="G57" s="180"/>
      <c r="H57" s="180"/>
      <c r="I57" s="180"/>
      <c r="J57" s="180"/>
      <c r="K57" s="180"/>
      <c r="L57" s="180"/>
      <c r="M57" s="180"/>
      <c r="N57" s="180"/>
      <c r="O57" s="181"/>
    </row>
    <row r="58" spans="1:15" x14ac:dyDescent="0.25">
      <c r="A58" s="182"/>
      <c r="B58" s="183"/>
      <c r="C58" s="183"/>
      <c r="D58" s="183"/>
      <c r="E58" s="183"/>
      <c r="F58" s="183"/>
      <c r="G58" s="183"/>
      <c r="H58" s="183"/>
      <c r="I58" s="183"/>
      <c r="J58" s="183"/>
      <c r="K58" s="183"/>
      <c r="L58" s="183"/>
      <c r="M58" s="183"/>
      <c r="N58" s="183"/>
      <c r="O58" s="184"/>
    </row>
    <row r="59" spans="1:15" s="1" customFormat="1" ht="26.25" customHeight="1" x14ac:dyDescent="0.25">
      <c r="I59" s="163" t="s">
        <v>11</v>
      </c>
      <c r="J59" s="164"/>
    </row>
    <row r="60" spans="1:15" s="1" customFormat="1" ht="44.25" customHeight="1" x14ac:dyDescent="0.25">
      <c r="A60" s="91" t="s">
        <v>2632</v>
      </c>
      <c r="B60" s="92" t="s">
        <v>7</v>
      </c>
      <c r="C60" s="92" t="s">
        <v>25</v>
      </c>
      <c r="D60" s="92" t="s">
        <v>26</v>
      </c>
      <c r="E60" s="92" t="s">
        <v>2702</v>
      </c>
      <c r="F60" s="92" t="s">
        <v>2703</v>
      </c>
      <c r="G60" s="92" t="s">
        <v>30</v>
      </c>
      <c r="H60" s="92" t="s">
        <v>9</v>
      </c>
      <c r="I60" s="93" t="s">
        <v>13</v>
      </c>
      <c r="J60" s="93" t="s">
        <v>12</v>
      </c>
      <c r="K60" s="92" t="s">
        <v>8</v>
      </c>
      <c r="L60" s="92" t="s">
        <v>2633</v>
      </c>
      <c r="M60" s="92" t="s">
        <v>2634</v>
      </c>
      <c r="N60" s="92" t="s">
        <v>10</v>
      </c>
      <c r="O60" s="97" t="s">
        <v>1166</v>
      </c>
    </row>
    <row r="61" spans="1:15" s="6" customFormat="1" ht="24.75" customHeight="1" x14ac:dyDescent="0.25">
      <c r="A61" s="73">
        <v>1</v>
      </c>
      <c r="B61" s="106" t="s">
        <v>1170</v>
      </c>
      <c r="C61" s="107" t="s">
        <v>38</v>
      </c>
      <c r="D61" s="101" t="s">
        <v>29</v>
      </c>
      <c r="E61" s="108">
        <v>43172</v>
      </c>
      <c r="F61" s="108">
        <v>43598</v>
      </c>
      <c r="G61" s="109">
        <f>IF(AND(E61&lt;&gt;"",F61&lt;&gt;""),((F61-E61)/30),"")</f>
        <v>14.2</v>
      </c>
      <c r="H61" s="106"/>
      <c r="I61" s="110" t="s">
        <v>465</v>
      </c>
      <c r="J61" s="110" t="s">
        <v>50</v>
      </c>
      <c r="K61" s="119">
        <v>1500000000</v>
      </c>
      <c r="L61" s="120">
        <f t="shared" ref="L61:L80" si="2">+IF(AND(K61&gt;0,O61="Ejecución"),K61/877802,IF(AND(K61&gt;0,O61&lt;&gt;"Ejecución"),"-",""))</f>
        <v>1708.8136048903966</v>
      </c>
      <c r="M61" s="107" t="s">
        <v>1154</v>
      </c>
      <c r="N61" s="118">
        <f t="shared" ref="N61:N80" si="3">+IF(M61="No",1,IF(M61="Si","Ingrese %",""))</f>
        <v>1</v>
      </c>
      <c r="O61" s="121" t="s">
        <v>1156</v>
      </c>
    </row>
    <row r="62" spans="1:15" s="6" customFormat="1" ht="24.75" customHeight="1" x14ac:dyDescent="0.25">
      <c r="A62" s="73">
        <v>2</v>
      </c>
      <c r="B62" s="106" t="s">
        <v>1170</v>
      </c>
      <c r="C62" s="107"/>
      <c r="D62" s="101" t="s">
        <v>29</v>
      </c>
      <c r="E62" s="108">
        <v>43172</v>
      </c>
      <c r="F62" s="108">
        <v>43598</v>
      </c>
      <c r="G62" s="109">
        <f>IF(AND(E62&lt;&gt;"",F62&lt;&gt;""),((F62-E62)/30),"")</f>
        <v>14.2</v>
      </c>
      <c r="H62" s="106"/>
      <c r="I62" s="110" t="s">
        <v>214</v>
      </c>
      <c r="J62" s="110" t="s">
        <v>43</v>
      </c>
      <c r="K62" s="122">
        <v>900324234234</v>
      </c>
      <c r="L62" s="120">
        <f t="shared" si="2"/>
        <v>1025657.5335143916</v>
      </c>
      <c r="M62" s="107" t="s">
        <v>31</v>
      </c>
      <c r="N62" s="118" t="str">
        <f t="shared" si="3"/>
        <v>Ingrese %</v>
      </c>
      <c r="O62" s="121" t="s">
        <v>1156</v>
      </c>
    </row>
    <row r="63" spans="1:15" s="6" customFormat="1" ht="24.75" customHeight="1" x14ac:dyDescent="0.25">
      <c r="A63" s="73">
        <v>3</v>
      </c>
      <c r="B63" s="106" t="s">
        <v>1170</v>
      </c>
      <c r="C63" s="107"/>
      <c r="D63" s="101" t="s">
        <v>29</v>
      </c>
      <c r="E63" s="108">
        <v>43172</v>
      </c>
      <c r="F63" s="108">
        <v>43598</v>
      </c>
      <c r="G63" s="109">
        <f t="shared" ref="G63:G80" si="4">IF(AND(E63&lt;&gt;"",F63&lt;&gt;""),((F63-E63)/30),"")</f>
        <v>14.2</v>
      </c>
      <c r="H63" s="106"/>
      <c r="I63" s="110" t="s">
        <v>41</v>
      </c>
      <c r="J63" s="110" t="s">
        <v>41</v>
      </c>
      <c r="K63" s="122">
        <v>4324324234</v>
      </c>
      <c r="L63" s="120">
        <f t="shared" si="2"/>
        <v>4926.3093886776287</v>
      </c>
      <c r="M63" s="107" t="s">
        <v>1154</v>
      </c>
      <c r="N63" s="118">
        <f t="shared" si="3"/>
        <v>1</v>
      </c>
      <c r="O63" s="121" t="s">
        <v>1156</v>
      </c>
    </row>
    <row r="64" spans="1:15" s="6" customFormat="1" ht="24.75" customHeight="1" x14ac:dyDescent="0.25">
      <c r="A64" s="73">
        <v>4</v>
      </c>
      <c r="B64" s="113"/>
      <c r="C64" s="107"/>
      <c r="D64" s="114"/>
      <c r="E64" s="115"/>
      <c r="F64" s="115"/>
      <c r="G64" s="109" t="str">
        <f t="shared" si="4"/>
        <v/>
      </c>
      <c r="H64" s="113"/>
      <c r="I64" s="114" t="s">
        <v>1140</v>
      </c>
      <c r="J64" s="114" t="s">
        <v>813</v>
      </c>
      <c r="K64" s="122">
        <v>454535</v>
      </c>
      <c r="L64" s="120">
        <f t="shared" si="2"/>
        <v>0.51781039459923761</v>
      </c>
      <c r="M64" s="107"/>
      <c r="N64" s="118" t="str">
        <f t="shared" si="3"/>
        <v/>
      </c>
      <c r="O64" s="121" t="s">
        <v>1156</v>
      </c>
    </row>
    <row r="65" spans="1:15" s="7" customFormat="1" ht="24.75" customHeight="1" x14ac:dyDescent="0.25">
      <c r="A65" s="74">
        <v>5</v>
      </c>
      <c r="B65" s="113"/>
      <c r="C65" s="107"/>
      <c r="D65" s="116"/>
      <c r="E65" s="116"/>
      <c r="F65" s="116"/>
      <c r="G65" s="109" t="str">
        <f t="shared" si="4"/>
        <v/>
      </c>
      <c r="H65" s="113"/>
      <c r="I65" s="114" t="s">
        <v>1148</v>
      </c>
      <c r="J65" s="114" t="s">
        <v>894</v>
      </c>
      <c r="K65" s="122">
        <v>756545435</v>
      </c>
      <c r="L65" s="120">
        <f t="shared" si="2"/>
        <v>861.86342136381552</v>
      </c>
      <c r="M65" s="107"/>
      <c r="N65" s="118" t="str">
        <f t="shared" si="3"/>
        <v/>
      </c>
      <c r="O65" s="121" t="s">
        <v>1156</v>
      </c>
    </row>
    <row r="66" spans="1:15" s="7" customFormat="1" ht="24.75" customHeight="1" x14ac:dyDescent="0.25">
      <c r="A66" s="74">
        <v>6</v>
      </c>
      <c r="B66" s="113"/>
      <c r="C66" s="107"/>
      <c r="D66" s="116"/>
      <c r="E66" s="116"/>
      <c r="F66" s="116"/>
      <c r="G66" s="109" t="str">
        <f t="shared" si="4"/>
        <v/>
      </c>
      <c r="H66" s="113"/>
      <c r="I66" s="114" t="s">
        <v>747</v>
      </c>
      <c r="J66" s="114" t="s">
        <v>752</v>
      </c>
      <c r="K66" s="122">
        <v>233244434</v>
      </c>
      <c r="L66" s="120">
        <f t="shared" si="2"/>
        <v>265.71417472277346</v>
      </c>
      <c r="M66" s="107"/>
      <c r="N66" s="118" t="str">
        <f t="shared" si="3"/>
        <v/>
      </c>
      <c r="O66" s="121" t="s">
        <v>1156</v>
      </c>
    </row>
    <row r="67" spans="1:15" s="7" customFormat="1" ht="24.75" customHeight="1" x14ac:dyDescent="0.25">
      <c r="A67" s="74">
        <v>7</v>
      </c>
      <c r="B67" s="113"/>
      <c r="C67" s="107"/>
      <c r="D67" s="116"/>
      <c r="E67" s="116"/>
      <c r="F67" s="116"/>
      <c r="G67" s="109" t="str">
        <f t="shared" si="4"/>
        <v/>
      </c>
      <c r="H67" s="113"/>
      <c r="I67" s="114" t="s">
        <v>70</v>
      </c>
      <c r="J67" s="114" t="s">
        <v>406</v>
      </c>
      <c r="K67" s="122"/>
      <c r="L67" s="120" t="str">
        <f t="shared" si="2"/>
        <v/>
      </c>
      <c r="M67" s="107"/>
      <c r="N67" s="118" t="str">
        <f t="shared" si="3"/>
        <v/>
      </c>
      <c r="O67" s="121"/>
    </row>
    <row r="68" spans="1:15" s="7" customFormat="1" ht="24.75" customHeight="1" x14ac:dyDescent="0.25">
      <c r="A68" s="74">
        <v>8</v>
      </c>
      <c r="B68" s="113"/>
      <c r="C68" s="107"/>
      <c r="D68" s="116"/>
      <c r="E68" s="116"/>
      <c r="F68" s="116"/>
      <c r="G68" s="109" t="str">
        <f t="shared" si="4"/>
        <v/>
      </c>
      <c r="H68" s="113"/>
      <c r="I68" s="114" t="s">
        <v>41</v>
      </c>
      <c r="J68" s="114" t="s">
        <v>41</v>
      </c>
      <c r="K68" s="122"/>
      <c r="L68" s="120" t="str">
        <f t="shared" si="2"/>
        <v/>
      </c>
      <c r="M68" s="107"/>
      <c r="N68" s="118" t="str">
        <f t="shared" si="3"/>
        <v/>
      </c>
      <c r="O68" s="121"/>
    </row>
    <row r="69" spans="1:15" s="7" customFormat="1" ht="24.75" customHeight="1" x14ac:dyDescent="0.25">
      <c r="A69" s="74">
        <v>9</v>
      </c>
      <c r="B69" s="113"/>
      <c r="C69" s="107"/>
      <c r="D69" s="116"/>
      <c r="E69" s="116"/>
      <c r="F69" s="116"/>
      <c r="G69" s="109" t="str">
        <f t="shared" si="4"/>
        <v/>
      </c>
      <c r="H69" s="113"/>
      <c r="I69" s="114" t="s">
        <v>261</v>
      </c>
      <c r="J69" s="114" t="s">
        <v>262</v>
      </c>
      <c r="K69" s="122"/>
      <c r="L69" s="120" t="str">
        <f t="shared" si="2"/>
        <v/>
      </c>
      <c r="M69" s="107"/>
      <c r="N69" s="118" t="str">
        <f t="shared" si="3"/>
        <v/>
      </c>
      <c r="O69" s="121"/>
    </row>
    <row r="70" spans="1:15" s="7" customFormat="1" ht="24.75" customHeight="1" x14ac:dyDescent="0.25">
      <c r="A70" s="74">
        <v>10</v>
      </c>
      <c r="B70" s="113"/>
      <c r="C70" s="107"/>
      <c r="D70" s="116"/>
      <c r="E70" s="116"/>
      <c r="F70" s="116"/>
      <c r="G70" s="109" t="str">
        <f t="shared" si="4"/>
        <v/>
      </c>
      <c r="H70" s="113"/>
      <c r="I70" s="116" t="s">
        <v>459</v>
      </c>
      <c r="J70" s="116" t="s">
        <v>968</v>
      </c>
      <c r="K70" s="122"/>
      <c r="L70" s="120" t="str">
        <f t="shared" si="2"/>
        <v/>
      </c>
      <c r="M70" s="107"/>
      <c r="N70" s="118" t="str">
        <f t="shared" si="3"/>
        <v/>
      </c>
      <c r="O70" s="121"/>
    </row>
    <row r="71" spans="1:15" s="7" customFormat="1" ht="24.75" customHeight="1" x14ac:dyDescent="0.25">
      <c r="A71" s="74">
        <v>11</v>
      </c>
      <c r="B71" s="113"/>
      <c r="C71" s="107"/>
      <c r="D71" s="116"/>
      <c r="E71" s="116"/>
      <c r="F71" s="116"/>
      <c r="G71" s="109" t="str">
        <f t="shared" si="4"/>
        <v/>
      </c>
      <c r="H71" s="113"/>
      <c r="I71" s="116" t="s">
        <v>1076</v>
      </c>
      <c r="J71" s="116" t="s">
        <v>1077</v>
      </c>
      <c r="K71" s="122"/>
      <c r="L71" s="120" t="str">
        <f t="shared" si="2"/>
        <v/>
      </c>
      <c r="M71" s="107"/>
      <c r="N71" s="118" t="str">
        <f t="shared" si="3"/>
        <v/>
      </c>
      <c r="O71" s="121"/>
    </row>
    <row r="72" spans="1:15" s="7" customFormat="1" ht="24.75" customHeight="1" x14ac:dyDescent="0.25">
      <c r="A72" s="74">
        <v>12</v>
      </c>
      <c r="B72" s="113"/>
      <c r="C72" s="107"/>
      <c r="D72" s="116"/>
      <c r="E72" s="116"/>
      <c r="F72" s="116"/>
      <c r="G72" s="109" t="str">
        <f t="shared" si="4"/>
        <v/>
      </c>
      <c r="H72" s="113"/>
      <c r="I72" s="116" t="s">
        <v>70</v>
      </c>
      <c r="J72" s="116" t="s">
        <v>172</v>
      </c>
      <c r="K72" s="122"/>
      <c r="L72" s="120" t="str">
        <f t="shared" si="2"/>
        <v/>
      </c>
      <c r="M72" s="107"/>
      <c r="N72" s="118" t="str">
        <f t="shared" si="3"/>
        <v/>
      </c>
      <c r="O72" s="121"/>
    </row>
    <row r="73" spans="1:15" s="7" customFormat="1" ht="24.75" customHeight="1" x14ac:dyDescent="0.25">
      <c r="A73" s="74">
        <v>13</v>
      </c>
      <c r="B73" s="113"/>
      <c r="C73" s="107"/>
      <c r="D73" s="116"/>
      <c r="E73" s="116"/>
      <c r="F73" s="116"/>
      <c r="G73" s="109" t="str">
        <f t="shared" si="4"/>
        <v/>
      </c>
      <c r="H73" s="113"/>
      <c r="I73" s="116" t="s">
        <v>1162</v>
      </c>
      <c r="J73" s="116" t="s">
        <v>1159</v>
      </c>
      <c r="K73" s="122"/>
      <c r="L73" s="120" t="str">
        <f t="shared" si="2"/>
        <v/>
      </c>
      <c r="M73" s="107"/>
      <c r="N73" s="118" t="str">
        <f t="shared" si="3"/>
        <v/>
      </c>
      <c r="O73" s="121"/>
    </row>
    <row r="74" spans="1:15" s="7" customFormat="1" ht="24.75" customHeight="1" x14ac:dyDescent="0.25">
      <c r="A74" s="74">
        <v>14</v>
      </c>
      <c r="B74" s="113"/>
      <c r="C74" s="107"/>
      <c r="D74" s="116"/>
      <c r="E74" s="116"/>
      <c r="F74" s="116"/>
      <c r="G74" s="109" t="str">
        <f t="shared" si="4"/>
        <v/>
      </c>
      <c r="H74" s="113"/>
      <c r="I74" s="116" t="s">
        <v>214</v>
      </c>
      <c r="J74" s="116" t="s">
        <v>217</v>
      </c>
      <c r="K74" s="122"/>
      <c r="L74" s="120" t="str">
        <f t="shared" si="2"/>
        <v/>
      </c>
      <c r="M74" s="107"/>
      <c r="N74" s="118" t="str">
        <f t="shared" si="3"/>
        <v/>
      </c>
      <c r="O74" s="121"/>
    </row>
    <row r="75" spans="1:15" s="7" customFormat="1" ht="24.75" customHeight="1" x14ac:dyDescent="0.25">
      <c r="A75" s="74">
        <v>15</v>
      </c>
      <c r="B75" s="113"/>
      <c r="C75" s="107"/>
      <c r="D75" s="116"/>
      <c r="E75" s="116"/>
      <c r="F75" s="116"/>
      <c r="G75" s="109" t="str">
        <f t="shared" si="4"/>
        <v/>
      </c>
      <c r="H75" s="113"/>
      <c r="I75" s="116" t="s">
        <v>261</v>
      </c>
      <c r="J75" s="116" t="s">
        <v>262</v>
      </c>
      <c r="K75" s="122"/>
      <c r="L75" s="120" t="str">
        <f t="shared" si="2"/>
        <v/>
      </c>
      <c r="M75" s="107"/>
      <c r="N75" s="118" t="str">
        <f t="shared" si="3"/>
        <v/>
      </c>
      <c r="O75" s="121"/>
    </row>
    <row r="76" spans="1:15" s="7" customFormat="1" ht="24.75" customHeight="1" x14ac:dyDescent="0.25">
      <c r="A76" s="74">
        <v>16</v>
      </c>
      <c r="B76" s="113"/>
      <c r="C76" s="107"/>
      <c r="D76" s="116"/>
      <c r="E76" s="116"/>
      <c r="F76" s="116"/>
      <c r="G76" s="109" t="str">
        <f t="shared" si="4"/>
        <v/>
      </c>
      <c r="H76" s="113"/>
      <c r="I76" s="116" t="s">
        <v>1084</v>
      </c>
      <c r="J76" s="116" t="s">
        <v>1087</v>
      </c>
      <c r="K76" s="122"/>
      <c r="L76" s="120" t="str">
        <f t="shared" si="2"/>
        <v/>
      </c>
      <c r="M76" s="107"/>
      <c r="N76" s="118" t="str">
        <f t="shared" si="3"/>
        <v/>
      </c>
      <c r="O76" s="121"/>
    </row>
    <row r="77" spans="1:15" s="7" customFormat="1" ht="24.75" customHeight="1" x14ac:dyDescent="0.25">
      <c r="A77" s="74">
        <v>17</v>
      </c>
      <c r="B77" s="113"/>
      <c r="C77" s="107"/>
      <c r="D77" s="116"/>
      <c r="E77" s="116"/>
      <c r="F77" s="116"/>
      <c r="G77" s="109" t="str">
        <f t="shared" si="4"/>
        <v/>
      </c>
      <c r="H77" s="113"/>
      <c r="I77" s="116" t="s">
        <v>41</v>
      </c>
      <c r="J77" s="116" t="s">
        <v>41</v>
      </c>
      <c r="K77" s="122"/>
      <c r="L77" s="120" t="str">
        <f t="shared" si="2"/>
        <v/>
      </c>
      <c r="M77" s="107"/>
      <c r="N77" s="118" t="str">
        <f t="shared" si="3"/>
        <v/>
      </c>
      <c r="O77" s="121"/>
    </row>
    <row r="78" spans="1:15" s="7" customFormat="1" ht="24.75" customHeight="1" x14ac:dyDescent="0.25">
      <c r="A78" s="74">
        <v>18</v>
      </c>
      <c r="B78" s="113"/>
      <c r="C78" s="107"/>
      <c r="D78" s="116"/>
      <c r="E78" s="116"/>
      <c r="F78" s="116"/>
      <c r="G78" s="109" t="str">
        <f t="shared" si="4"/>
        <v/>
      </c>
      <c r="H78" s="113"/>
      <c r="I78" s="116" t="s">
        <v>1161</v>
      </c>
      <c r="J78" s="116" t="s">
        <v>1044</v>
      </c>
      <c r="K78" s="122"/>
      <c r="L78" s="120" t="str">
        <f t="shared" si="2"/>
        <v/>
      </c>
      <c r="M78" s="107"/>
      <c r="N78" s="118" t="str">
        <f t="shared" si="3"/>
        <v/>
      </c>
      <c r="O78" s="121"/>
    </row>
    <row r="79" spans="1:15" s="7" customFormat="1" ht="24.75" customHeight="1" x14ac:dyDescent="0.25">
      <c r="A79" s="74">
        <v>19</v>
      </c>
      <c r="B79" s="113"/>
      <c r="C79" s="107"/>
      <c r="D79" s="116"/>
      <c r="E79" s="116"/>
      <c r="F79" s="116"/>
      <c r="G79" s="109" t="str">
        <f t="shared" si="4"/>
        <v/>
      </c>
      <c r="H79" s="113"/>
      <c r="I79" s="116" t="s">
        <v>1163</v>
      </c>
      <c r="J79" s="116" t="s">
        <v>829</v>
      </c>
      <c r="K79" s="122"/>
      <c r="L79" s="120" t="str">
        <f t="shared" si="2"/>
        <v/>
      </c>
      <c r="M79" s="107"/>
      <c r="N79" s="118" t="str">
        <f t="shared" si="3"/>
        <v/>
      </c>
      <c r="O79" s="121"/>
    </row>
    <row r="80" spans="1:15" s="7" customFormat="1" ht="24.75" customHeight="1" x14ac:dyDescent="0.25">
      <c r="A80" s="74">
        <v>20</v>
      </c>
      <c r="B80" s="113"/>
      <c r="C80" s="107"/>
      <c r="D80" s="116"/>
      <c r="E80" s="116"/>
      <c r="F80" s="116"/>
      <c r="G80" s="109" t="str">
        <f t="shared" si="4"/>
        <v/>
      </c>
      <c r="H80" s="113"/>
      <c r="I80" s="116" t="s">
        <v>1160</v>
      </c>
      <c r="J80" s="116" t="s">
        <v>708</v>
      </c>
      <c r="K80" s="122"/>
      <c r="L80" s="120" t="str">
        <f t="shared" si="2"/>
        <v/>
      </c>
      <c r="M80" s="107"/>
      <c r="N80" s="118" t="str">
        <f t="shared" si="3"/>
        <v/>
      </c>
      <c r="O80" s="121"/>
    </row>
    <row r="81" spans="1:21" s="7" customFormat="1" ht="24.75" customHeight="1" x14ac:dyDescent="0.25">
      <c r="A81" s="80"/>
      <c r="B81" s="80"/>
      <c r="C81" s="80"/>
      <c r="D81" s="80"/>
      <c r="E81" s="80"/>
      <c r="F81" s="80"/>
      <c r="G81" s="80"/>
      <c r="H81" s="80"/>
      <c r="I81" s="80"/>
      <c r="J81" s="80"/>
      <c r="K81" s="80"/>
      <c r="L81" s="80"/>
      <c r="M81" s="80"/>
      <c r="N81" s="80"/>
      <c r="O81" s="80"/>
    </row>
    <row r="82" spans="1:21" ht="8.25" customHeight="1" thickBot="1" x14ac:dyDescent="0.3"/>
    <row r="83" spans="1:21" s="20" customFormat="1" ht="31.5" customHeight="1" thickBot="1" x14ac:dyDescent="0.3">
      <c r="A83" s="149" t="s">
        <v>16</v>
      </c>
      <c r="B83" s="150"/>
      <c r="C83" s="150"/>
      <c r="D83" s="150"/>
      <c r="E83" s="151"/>
      <c r="F83" s="150" t="s">
        <v>18</v>
      </c>
      <c r="G83" s="150"/>
      <c r="H83" s="150"/>
      <c r="I83" s="149" t="s">
        <v>19</v>
      </c>
      <c r="J83" s="150"/>
      <c r="K83" s="150"/>
      <c r="L83" s="150"/>
      <c r="M83" s="150"/>
      <c r="N83" s="150"/>
      <c r="O83" s="151"/>
    </row>
    <row r="84" spans="1:21" ht="51.75" customHeight="1" x14ac:dyDescent="0.25">
      <c r="A84" s="165" t="s">
        <v>2653</v>
      </c>
      <c r="B84" s="166"/>
      <c r="C84" s="166"/>
      <c r="D84" s="166"/>
      <c r="E84" s="167"/>
      <c r="F84" s="168" t="s">
        <v>1174</v>
      </c>
      <c r="G84" s="168"/>
      <c r="H84" s="168"/>
      <c r="I84" s="165" t="s">
        <v>2656</v>
      </c>
      <c r="J84" s="166"/>
      <c r="K84" s="166"/>
      <c r="L84" s="166"/>
      <c r="M84" s="166"/>
      <c r="N84" s="166"/>
      <c r="O84" s="167"/>
    </row>
    <row r="85" spans="1:21" ht="9" customHeight="1" x14ac:dyDescent="0.25">
      <c r="A85" s="69"/>
      <c r="B85" s="70"/>
      <c r="C85" s="70"/>
      <c r="E85" s="9"/>
      <c r="F85" s="70"/>
      <c r="G85" s="70"/>
      <c r="H85" s="70"/>
      <c r="I85" s="69"/>
      <c r="J85" s="70"/>
      <c r="K85" s="5"/>
      <c r="L85" s="5"/>
      <c r="M85" s="5"/>
      <c r="N85" s="5"/>
      <c r="O85" s="9"/>
      <c r="Q85" s="4" t="s">
        <v>2700</v>
      </c>
      <c r="R85" s="4" t="s">
        <v>2701</v>
      </c>
      <c r="S85" s="4" t="s">
        <v>2681</v>
      </c>
    </row>
    <row r="86" spans="1:21" x14ac:dyDescent="0.25">
      <c r="A86" s="10"/>
      <c r="B86" s="169" t="s">
        <v>2635</v>
      </c>
      <c r="C86" s="169"/>
      <c r="D86" s="169"/>
      <c r="E86" s="9"/>
      <c r="F86" s="5"/>
      <c r="G86" s="170" t="s">
        <v>2635</v>
      </c>
      <c r="H86" s="170"/>
      <c r="I86" s="171" t="s">
        <v>1175</v>
      </c>
      <c r="J86" s="172"/>
      <c r="K86" s="172"/>
      <c r="L86" s="172"/>
      <c r="M86" s="172"/>
      <c r="N86" s="123" t="s">
        <v>31</v>
      </c>
      <c r="O86" s="9"/>
      <c r="S86" s="72" t="str">
        <f>N86</f>
        <v>Si</v>
      </c>
    </row>
    <row r="87" spans="1:21" x14ac:dyDescent="0.25">
      <c r="A87" s="10"/>
      <c r="B87" s="5"/>
      <c r="C87" s="5"/>
      <c r="D87" s="68" t="s">
        <v>17</v>
      </c>
      <c r="E87" s="9"/>
      <c r="F87" s="5"/>
      <c r="G87" s="68" t="s">
        <v>17</v>
      </c>
      <c r="I87" s="10"/>
      <c r="J87" s="5"/>
      <c r="K87" s="5"/>
      <c r="L87" s="5"/>
      <c r="M87" s="5"/>
      <c r="N87" s="5"/>
      <c r="O87" s="9"/>
      <c r="U87" s="4" t="s">
        <v>2680</v>
      </c>
    </row>
    <row r="88" spans="1:21" x14ac:dyDescent="0.25">
      <c r="A88" s="10"/>
      <c r="D88" s="123" t="s">
        <v>31</v>
      </c>
      <c r="E88" s="9"/>
      <c r="F88" s="5"/>
      <c r="G88" s="123" t="s">
        <v>31</v>
      </c>
      <c r="I88" s="173" t="s">
        <v>2673</v>
      </c>
      <c r="J88" s="174"/>
      <c r="K88" s="174"/>
      <c r="L88" s="174"/>
      <c r="M88" s="174"/>
      <c r="N88" s="174"/>
      <c r="O88" s="175"/>
      <c r="Q88" s="4" t="s">
        <v>18</v>
      </c>
      <c r="U88" s="72" t="str">
        <f>D88</f>
        <v>Si</v>
      </c>
    </row>
    <row r="89" spans="1:21" x14ac:dyDescent="0.25">
      <c r="A89" s="10"/>
      <c r="B89" s="8" t="s">
        <v>1172</v>
      </c>
      <c r="C89" s="5"/>
      <c r="D89" s="5"/>
      <c r="E89" s="9"/>
      <c r="F89" s="5"/>
      <c r="H89" s="45" t="s">
        <v>1173</v>
      </c>
      <c r="I89" s="173"/>
      <c r="J89" s="174"/>
      <c r="K89" s="174"/>
      <c r="L89" s="174"/>
      <c r="M89" s="174"/>
      <c r="N89" s="174"/>
      <c r="O89" s="175"/>
      <c r="Q89" s="72" t="str">
        <f>G88</f>
        <v>Si</v>
      </c>
    </row>
    <row r="90" spans="1:21" x14ac:dyDescent="0.25">
      <c r="A90" s="10"/>
      <c r="B90" s="8"/>
      <c r="C90" s="5"/>
      <c r="D90" s="5"/>
      <c r="E90" s="9"/>
      <c r="F90" s="5"/>
      <c r="H90" s="45"/>
      <c r="I90" s="39"/>
      <c r="J90" s="40"/>
      <c r="K90" s="40"/>
      <c r="L90" s="40"/>
      <c r="M90" s="40"/>
      <c r="N90" s="40"/>
      <c r="O90" s="63"/>
    </row>
    <row r="91" spans="1:21" ht="9" customHeight="1" thickBot="1" x14ac:dyDescent="0.3">
      <c r="A91" s="11"/>
      <c r="B91" s="12"/>
      <c r="C91" s="12"/>
      <c r="D91" s="12"/>
      <c r="E91" s="13"/>
      <c r="F91" s="12"/>
      <c r="G91" s="12"/>
      <c r="H91" s="12"/>
      <c r="I91" s="11"/>
      <c r="J91" s="12"/>
      <c r="K91" s="12"/>
      <c r="L91" s="12"/>
      <c r="M91" s="12"/>
      <c r="N91" s="12"/>
      <c r="O91" s="13"/>
    </row>
    <row r="92" spans="1:21" ht="8.25" customHeight="1" thickBot="1" x14ac:dyDescent="0.3"/>
    <row r="93" spans="1:21" s="20" customFormat="1" ht="31.5" customHeight="1" thickBot="1" x14ac:dyDescent="0.3">
      <c r="A93" s="149" t="s">
        <v>27</v>
      </c>
      <c r="B93" s="150"/>
      <c r="C93" s="150"/>
      <c r="D93" s="150"/>
      <c r="E93" s="150"/>
      <c r="F93" s="150"/>
      <c r="G93" s="150"/>
      <c r="H93" s="150"/>
      <c r="I93" s="150"/>
      <c r="J93" s="150"/>
      <c r="K93" s="150"/>
      <c r="L93" s="150"/>
      <c r="M93" s="150"/>
      <c r="N93" s="150"/>
      <c r="O93" s="151"/>
    </row>
    <row r="94" spans="1:21" ht="15" customHeight="1" x14ac:dyDescent="0.25">
      <c r="A94" s="153" t="s">
        <v>1177</v>
      </c>
      <c r="B94" s="154"/>
      <c r="C94" s="154"/>
      <c r="D94" s="154"/>
      <c r="E94" s="154"/>
      <c r="F94" s="154"/>
      <c r="G94" s="154"/>
      <c r="H94" s="154"/>
      <c r="I94" s="154"/>
      <c r="J94" s="154"/>
      <c r="K94" s="154"/>
      <c r="L94" s="154"/>
      <c r="M94" s="154"/>
      <c r="N94" s="154"/>
      <c r="O94" s="155"/>
    </row>
    <row r="95" spans="1:21" ht="15.75" thickBot="1" x14ac:dyDescent="0.3">
      <c r="A95" s="156"/>
      <c r="B95" s="157"/>
      <c r="C95" s="157"/>
      <c r="D95" s="157"/>
      <c r="E95" s="157"/>
      <c r="F95" s="157"/>
      <c r="G95" s="157"/>
      <c r="H95" s="157"/>
      <c r="I95" s="157"/>
      <c r="J95" s="157"/>
      <c r="K95" s="157"/>
      <c r="L95" s="157"/>
      <c r="M95" s="157"/>
      <c r="N95" s="157"/>
      <c r="O95" s="158"/>
    </row>
    <row r="96" spans="1:21" ht="7.5" customHeight="1" x14ac:dyDescent="0.25">
      <c r="A96" s="10"/>
      <c r="B96" s="22"/>
      <c r="C96" s="22"/>
      <c r="D96" s="22"/>
      <c r="E96" s="22"/>
      <c r="F96" s="22"/>
      <c r="G96" s="22"/>
      <c r="H96" s="22"/>
      <c r="I96" s="22"/>
      <c r="J96" s="22"/>
      <c r="K96" s="22"/>
      <c r="L96" s="22"/>
      <c r="M96" s="22"/>
      <c r="N96" s="22"/>
      <c r="O96" s="9"/>
    </row>
    <row r="97" spans="1:23" ht="19.5" customHeight="1" x14ac:dyDescent="0.25">
      <c r="A97" s="10"/>
      <c r="B97" s="147" t="s">
        <v>1176</v>
      </c>
      <c r="C97" s="147"/>
      <c r="D97" s="147"/>
      <c r="E97" s="147"/>
      <c r="F97" s="147"/>
      <c r="G97" s="147"/>
      <c r="H97" s="22"/>
      <c r="I97" s="134" t="s">
        <v>1188</v>
      </c>
      <c r="J97" s="135"/>
      <c r="K97" s="135"/>
      <c r="L97" s="135"/>
      <c r="M97" s="135"/>
      <c r="N97" s="136"/>
      <c r="O97" s="9"/>
      <c r="Q97" s="4" t="s">
        <v>2682</v>
      </c>
      <c r="R97" s="4" t="s">
        <v>2680</v>
      </c>
      <c r="S97" s="4" t="s">
        <v>2683</v>
      </c>
      <c r="T97" s="4" t="s">
        <v>2684</v>
      </c>
      <c r="U97" s="4" t="s">
        <v>2685</v>
      </c>
      <c r="V97" s="4" t="s">
        <v>2686</v>
      </c>
    </row>
    <row r="98" spans="1:23" x14ac:dyDescent="0.25">
      <c r="A98" s="10"/>
      <c r="B98" s="137" t="s">
        <v>20</v>
      </c>
      <c r="C98" s="138"/>
      <c r="D98" s="139"/>
      <c r="E98" s="134" t="s">
        <v>2637</v>
      </c>
      <c r="F98" s="135"/>
      <c r="G98" s="136"/>
      <c r="H98" s="5"/>
      <c r="I98" s="137" t="s">
        <v>20</v>
      </c>
      <c r="J98" s="138"/>
      <c r="K98" s="139"/>
      <c r="L98" s="67" t="s">
        <v>2636</v>
      </c>
      <c r="M98" s="67"/>
      <c r="N98" s="67"/>
      <c r="O98" s="9"/>
      <c r="Q98" s="86">
        <f>G100</f>
        <v>0.03</v>
      </c>
      <c r="R98" s="86" t="str">
        <f>G101</f>
        <v/>
      </c>
      <c r="S98" s="86" t="str">
        <f>G102</f>
        <v/>
      </c>
      <c r="T98" s="86">
        <f>G103</f>
        <v>0.06</v>
      </c>
      <c r="U98" s="86">
        <f>C106</f>
        <v>0.09</v>
      </c>
      <c r="V98" s="88">
        <f>E106</f>
        <v>10411020</v>
      </c>
    </row>
    <row r="99" spans="1:23" x14ac:dyDescent="0.25">
      <c r="A99" s="10"/>
      <c r="B99" s="140"/>
      <c r="C99" s="141"/>
      <c r="D99" s="142"/>
      <c r="E99" s="67" t="s">
        <v>2638</v>
      </c>
      <c r="F99" s="67" t="s">
        <v>2639</v>
      </c>
      <c r="G99" s="67" t="s">
        <v>2640</v>
      </c>
      <c r="H99" s="5"/>
      <c r="I99" s="140"/>
      <c r="J99" s="141"/>
      <c r="K99" s="142"/>
      <c r="L99" s="67" t="s">
        <v>2638</v>
      </c>
      <c r="M99" s="67" t="s">
        <v>2639</v>
      </c>
      <c r="N99" s="67" t="s">
        <v>2640</v>
      </c>
      <c r="O99" s="9"/>
    </row>
    <row r="100" spans="1:23" x14ac:dyDescent="0.25">
      <c r="A100" s="10"/>
      <c r="B100" s="146" t="s">
        <v>1178</v>
      </c>
      <c r="C100" s="146"/>
      <c r="D100" s="146"/>
      <c r="E100" s="27">
        <v>0.02</v>
      </c>
      <c r="F100" s="126">
        <v>0.01</v>
      </c>
      <c r="G100" s="28">
        <f>IF(F100&gt;0,SUM(E100+F100),"")</f>
        <v>0.03</v>
      </c>
      <c r="H100" s="5"/>
      <c r="I100" s="143" t="s">
        <v>1183</v>
      </c>
      <c r="J100" s="144"/>
      <c r="K100" s="145"/>
      <c r="L100" s="27">
        <v>0.02</v>
      </c>
      <c r="M100" s="126">
        <v>0.03</v>
      </c>
      <c r="N100" s="28">
        <f>IF(M100&gt;0,SUM(L100+M100),"")</f>
        <v>0.05</v>
      </c>
      <c r="O100" s="9"/>
      <c r="Q100" s="4" t="s">
        <v>2691</v>
      </c>
      <c r="R100" s="4" t="s">
        <v>2690</v>
      </c>
      <c r="S100" s="4" t="s">
        <v>2689</v>
      </c>
      <c r="T100" s="4" t="s">
        <v>2688</v>
      </c>
      <c r="U100" s="4" t="s">
        <v>2687</v>
      </c>
      <c r="V100" s="4" t="s">
        <v>2685</v>
      </c>
      <c r="W100" s="4" t="s">
        <v>2686</v>
      </c>
    </row>
    <row r="101" spans="1:23" x14ac:dyDescent="0.25">
      <c r="A101" s="10"/>
      <c r="B101" s="146" t="s">
        <v>1179</v>
      </c>
      <c r="C101" s="146"/>
      <c r="D101" s="146"/>
      <c r="E101" s="27">
        <v>0.02</v>
      </c>
      <c r="F101" s="126"/>
      <c r="G101" s="28" t="str">
        <f t="shared" ref="G101:G103" si="5">IF(F101&gt;0,SUM(E101+F101),"")</f>
        <v/>
      </c>
      <c r="H101" s="5"/>
      <c r="I101" s="143" t="s">
        <v>1184</v>
      </c>
      <c r="J101" s="144"/>
      <c r="K101" s="145"/>
      <c r="L101" s="27">
        <v>0.02</v>
      </c>
      <c r="M101" s="126"/>
      <c r="N101" s="28" t="str">
        <f t="shared" ref="N101:N104" si="6">IF(M101&gt;0,SUM(L101+M101),"")</f>
        <v/>
      </c>
      <c r="O101" s="9"/>
      <c r="Q101" s="86">
        <f>N100</f>
        <v>0.05</v>
      </c>
      <c r="R101" s="86" t="str">
        <f>N101</f>
        <v/>
      </c>
      <c r="S101" s="86">
        <f>N102</f>
        <v>7.0000000000000007E-2</v>
      </c>
      <c r="T101" s="86" t="str">
        <f>N103</f>
        <v/>
      </c>
      <c r="U101" s="86" t="str">
        <f>N104</f>
        <v/>
      </c>
      <c r="V101" s="86">
        <f>J106</f>
        <v>0.12000000000000001</v>
      </c>
      <c r="W101" s="88">
        <f>M106</f>
        <v>13881360.000000002</v>
      </c>
    </row>
    <row r="102" spans="1:23" x14ac:dyDescent="0.25">
      <c r="A102" s="10"/>
      <c r="B102" s="146" t="s">
        <v>1180</v>
      </c>
      <c r="C102" s="146"/>
      <c r="D102" s="146"/>
      <c r="E102" s="27">
        <v>0.02</v>
      </c>
      <c r="F102" s="126"/>
      <c r="G102" s="28" t="str">
        <f t="shared" si="5"/>
        <v/>
      </c>
      <c r="H102" s="5"/>
      <c r="I102" s="143" t="s">
        <v>1185</v>
      </c>
      <c r="J102" s="144"/>
      <c r="K102" s="145"/>
      <c r="L102" s="27">
        <v>0.02</v>
      </c>
      <c r="M102" s="126">
        <v>0.05</v>
      </c>
      <c r="N102" s="28">
        <f t="shared" si="6"/>
        <v>7.0000000000000007E-2</v>
      </c>
      <c r="O102" s="9"/>
    </row>
    <row r="103" spans="1:23" x14ac:dyDescent="0.25">
      <c r="A103" s="10"/>
      <c r="B103" s="146" t="s">
        <v>1181</v>
      </c>
      <c r="C103" s="146"/>
      <c r="D103" s="146"/>
      <c r="E103" s="27">
        <v>0.03</v>
      </c>
      <c r="F103" s="126">
        <v>0.03</v>
      </c>
      <c r="G103" s="28">
        <f t="shared" si="5"/>
        <v>0.06</v>
      </c>
      <c r="H103" s="5"/>
      <c r="I103" s="143" t="s">
        <v>1186</v>
      </c>
      <c r="J103" s="144"/>
      <c r="K103" s="145"/>
      <c r="L103" s="27">
        <v>0.02</v>
      </c>
      <c r="M103" s="126"/>
      <c r="N103" s="28" t="str">
        <f t="shared" si="6"/>
        <v/>
      </c>
      <c r="O103" s="9"/>
    </row>
    <row r="104" spans="1:23" x14ac:dyDescent="0.25">
      <c r="A104" s="10"/>
      <c r="B104" s="5"/>
      <c r="C104" s="5"/>
      <c r="D104" s="5"/>
      <c r="E104" s="5"/>
      <c r="F104" s="5"/>
      <c r="G104" s="5"/>
      <c r="H104" s="5"/>
      <c r="I104" s="143" t="s">
        <v>1187</v>
      </c>
      <c r="J104" s="144"/>
      <c r="K104" s="145"/>
      <c r="L104" s="27">
        <v>0.02</v>
      </c>
      <c r="M104" s="126"/>
      <c r="N104" s="28" t="str">
        <f t="shared" si="6"/>
        <v/>
      </c>
      <c r="O104" s="9"/>
    </row>
    <row r="105" spans="1:23" x14ac:dyDescent="0.25">
      <c r="A105" s="10"/>
      <c r="B105" s="5"/>
      <c r="C105" s="5"/>
      <c r="D105" s="5"/>
      <c r="E105" s="5"/>
      <c r="F105" s="5"/>
      <c r="G105" s="5"/>
      <c r="H105" s="5"/>
      <c r="I105" s="5"/>
      <c r="J105" s="5"/>
      <c r="K105" s="5"/>
      <c r="L105" s="5"/>
      <c r="M105" s="5"/>
      <c r="N105" s="23"/>
      <c r="O105" s="9"/>
    </row>
    <row r="106" spans="1:23" x14ac:dyDescent="0.25">
      <c r="A106" s="10"/>
      <c r="B106" s="31" t="s">
        <v>2652</v>
      </c>
      <c r="C106" s="124">
        <f>+SUM(G100:G103)</f>
        <v>0.09</v>
      </c>
      <c r="D106" s="66" t="s">
        <v>2654</v>
      </c>
      <c r="E106" s="125">
        <f>+(C106*K20)</f>
        <v>10411020</v>
      </c>
      <c r="F106" s="43"/>
      <c r="H106" s="23"/>
      <c r="I106" s="31" t="s">
        <v>2652</v>
      </c>
      <c r="J106" s="124">
        <f>+SUM(N100:N104)</f>
        <v>0.12000000000000001</v>
      </c>
      <c r="K106" s="148" t="s">
        <v>2654</v>
      </c>
      <c r="L106" s="148"/>
      <c r="M106" s="127">
        <f>+J106*K20</f>
        <v>13881360.000000002</v>
      </c>
      <c r="N106" s="44"/>
      <c r="O106" s="63"/>
    </row>
    <row r="107" spans="1:23" ht="15.75" thickBot="1" x14ac:dyDescent="0.3">
      <c r="A107" s="11"/>
      <c r="B107" s="12"/>
      <c r="C107" s="12"/>
      <c r="D107" s="12"/>
      <c r="E107" s="12"/>
      <c r="F107" s="12"/>
      <c r="G107" s="12"/>
      <c r="H107" s="12"/>
      <c r="I107" s="12"/>
      <c r="J107" s="12"/>
      <c r="K107" s="12"/>
      <c r="L107" s="12"/>
      <c r="M107" s="12"/>
      <c r="N107" s="24"/>
      <c r="O107" s="13"/>
    </row>
    <row r="108" spans="1:23" ht="8.25" customHeight="1" thickBot="1" x14ac:dyDescent="0.3"/>
    <row r="109" spans="1:23" s="20" customFormat="1" ht="31.5" customHeight="1" thickBot="1" x14ac:dyDescent="0.3">
      <c r="A109" s="149" t="s">
        <v>21</v>
      </c>
      <c r="B109" s="150"/>
      <c r="C109" s="150"/>
      <c r="D109" s="150"/>
      <c r="E109" s="150"/>
      <c r="F109" s="150"/>
      <c r="G109" s="150"/>
      <c r="H109" s="150"/>
      <c r="I109" s="150"/>
      <c r="J109" s="150"/>
      <c r="K109" s="150"/>
      <c r="L109" s="150"/>
      <c r="M109" s="150"/>
      <c r="N109" s="150"/>
      <c r="O109" s="151"/>
    </row>
    <row r="110" spans="1:23" ht="15" customHeight="1" x14ac:dyDescent="0.25">
      <c r="A110" s="153" t="s">
        <v>22</v>
      </c>
      <c r="B110" s="154"/>
      <c r="C110" s="154"/>
      <c r="D110" s="154"/>
      <c r="E110" s="154"/>
      <c r="F110" s="154"/>
      <c r="G110" s="154"/>
      <c r="H110" s="154"/>
      <c r="I110" s="154"/>
      <c r="J110" s="154"/>
      <c r="K110" s="154"/>
      <c r="L110" s="154"/>
      <c r="M110" s="154"/>
      <c r="N110" s="154"/>
      <c r="O110" s="155"/>
    </row>
    <row r="111" spans="1:23" ht="15.75" thickBot="1" x14ac:dyDescent="0.3">
      <c r="A111" s="156"/>
      <c r="B111" s="157"/>
      <c r="C111" s="157"/>
      <c r="D111" s="157"/>
      <c r="E111" s="157"/>
      <c r="F111" s="157"/>
      <c r="G111" s="157"/>
      <c r="H111" s="157"/>
      <c r="I111" s="157"/>
      <c r="J111" s="157"/>
      <c r="K111" s="157"/>
      <c r="L111" s="157"/>
      <c r="M111" s="157"/>
      <c r="N111" s="157"/>
      <c r="O111" s="158"/>
    </row>
    <row r="112" spans="1:23" x14ac:dyDescent="0.25">
      <c r="A112" s="10"/>
      <c r="B112" s="5"/>
      <c r="C112" s="5"/>
      <c r="D112" s="5"/>
      <c r="E112" s="5"/>
      <c r="F112" s="5"/>
      <c r="G112" s="5"/>
      <c r="H112" s="5"/>
      <c r="I112" s="5"/>
      <c r="J112" s="5"/>
      <c r="K112" s="5"/>
      <c r="L112" s="5"/>
      <c r="M112" s="5"/>
      <c r="N112" s="5"/>
      <c r="O112" s="9"/>
      <c r="Q112" s="4" t="s">
        <v>2692</v>
      </c>
      <c r="R112" s="4" t="s">
        <v>2693</v>
      </c>
      <c r="S112" s="4" t="s">
        <v>2694</v>
      </c>
      <c r="T112" s="4" t="s">
        <v>2695</v>
      </c>
    </row>
    <row r="113" spans="1:20" x14ac:dyDescent="0.25">
      <c r="A113" s="10"/>
      <c r="B113" s="160" t="s">
        <v>2666</v>
      </c>
      <c r="C113" s="160"/>
      <c r="E113" s="5" t="s">
        <v>23</v>
      </c>
      <c r="H113" s="68" t="s">
        <v>28</v>
      </c>
      <c r="J113" s="5" t="s">
        <v>2667</v>
      </c>
      <c r="K113" s="5"/>
      <c r="M113" s="5"/>
      <c r="N113" s="5"/>
      <c r="O113" s="9"/>
      <c r="Q113" s="89">
        <f>C114</f>
        <v>0</v>
      </c>
      <c r="R113" s="72">
        <f>E114</f>
        <v>0</v>
      </c>
      <c r="S113" s="72">
        <f>H114</f>
        <v>0</v>
      </c>
      <c r="T113" s="89">
        <f>K114</f>
        <v>0</v>
      </c>
    </row>
    <row r="114" spans="1:20" x14ac:dyDescent="0.25">
      <c r="A114" s="10"/>
      <c r="C114" s="130"/>
      <c r="D114" s="5"/>
      <c r="E114" s="128"/>
      <c r="F114" s="5"/>
      <c r="G114" s="5"/>
      <c r="H114" s="128"/>
      <c r="J114" s="5"/>
      <c r="K114" s="130"/>
      <c r="L114" s="5"/>
      <c r="M114" s="5"/>
      <c r="N114" s="5"/>
      <c r="O114" s="9"/>
    </row>
    <row r="115" spans="1:20" x14ac:dyDescent="0.25">
      <c r="A115" s="10"/>
      <c r="B115" s="30" t="s">
        <v>2655</v>
      </c>
      <c r="C115" s="5"/>
      <c r="E115" s="5"/>
      <c r="F115" s="5"/>
      <c r="G115" s="5"/>
      <c r="H115" s="5"/>
      <c r="I115" s="5"/>
      <c r="J115" s="5"/>
      <c r="M115" s="5"/>
      <c r="N115" s="5"/>
      <c r="O115" s="63"/>
    </row>
    <row r="116" spans="1:20" ht="15.75" thickBot="1" x14ac:dyDescent="0.3">
      <c r="A116" s="11"/>
      <c r="B116" s="12"/>
      <c r="C116" s="12"/>
      <c r="D116" s="12"/>
      <c r="E116" s="12"/>
      <c r="F116" s="12"/>
      <c r="G116" s="12"/>
      <c r="H116" s="12"/>
      <c r="I116" s="12"/>
      <c r="J116" s="12"/>
      <c r="K116" s="12"/>
      <c r="L116" s="12"/>
      <c r="M116" s="12"/>
      <c r="N116" s="12"/>
      <c r="O116" s="13"/>
    </row>
    <row r="117" spans="1:20" ht="8.25" customHeight="1" thickBot="1" x14ac:dyDescent="0.3"/>
    <row r="118" spans="1:20" s="20" customFormat="1" ht="31.5" customHeight="1" thickBot="1" x14ac:dyDescent="0.3">
      <c r="A118" s="149" t="s">
        <v>35</v>
      </c>
      <c r="B118" s="150"/>
      <c r="C118" s="150"/>
      <c r="D118" s="150"/>
      <c r="E118" s="150"/>
      <c r="F118" s="150"/>
      <c r="G118" s="150"/>
      <c r="H118" s="150"/>
      <c r="I118" s="150"/>
      <c r="J118" s="150"/>
      <c r="K118" s="150"/>
      <c r="L118" s="150"/>
      <c r="M118" s="150"/>
      <c r="N118" s="150"/>
      <c r="O118" s="151"/>
    </row>
    <row r="119" spans="1:20" x14ac:dyDescent="0.25">
      <c r="A119" s="10"/>
      <c r="B119" s="5"/>
      <c r="C119" s="5"/>
      <c r="D119" s="5"/>
      <c r="E119" s="5"/>
      <c r="F119" s="5"/>
      <c r="G119" s="5"/>
      <c r="H119" s="5"/>
      <c r="I119" s="5"/>
      <c r="J119" s="5"/>
      <c r="K119" s="5"/>
      <c r="L119" s="5"/>
      <c r="M119" s="5"/>
      <c r="N119" s="5"/>
      <c r="O119" s="9"/>
    </row>
    <row r="120" spans="1:20" x14ac:dyDescent="0.25">
      <c r="A120" s="10"/>
      <c r="B120" s="159" t="s">
        <v>2641</v>
      </c>
      <c r="C120" s="159"/>
      <c r="D120" s="159"/>
      <c r="E120" s="159"/>
      <c r="F120" s="159"/>
      <c r="G120" s="159"/>
      <c r="H120" s="159"/>
      <c r="I120" s="159"/>
      <c r="J120" s="159"/>
      <c r="K120" s="159"/>
      <c r="L120" s="159"/>
      <c r="M120" s="159"/>
      <c r="N120" s="159"/>
      <c r="O120" s="9"/>
    </row>
    <row r="121" spans="1:20" x14ac:dyDescent="0.25">
      <c r="A121" s="10"/>
      <c r="B121" s="159" t="s">
        <v>2642</v>
      </c>
      <c r="C121" s="159"/>
      <c r="D121" s="159"/>
      <c r="E121" s="159"/>
      <c r="F121" s="159"/>
      <c r="G121" s="159"/>
      <c r="H121" s="159"/>
      <c r="I121" s="159"/>
      <c r="J121" s="159"/>
      <c r="K121" s="159"/>
      <c r="L121" s="159"/>
      <c r="M121" s="159"/>
      <c r="N121" s="159"/>
      <c r="O121" s="9"/>
    </row>
    <row r="122" spans="1:20" x14ac:dyDescent="0.25">
      <c r="A122" s="10"/>
      <c r="B122" s="159" t="s">
        <v>2643</v>
      </c>
      <c r="C122" s="159"/>
      <c r="D122" s="159"/>
      <c r="E122" s="159"/>
      <c r="F122" s="159"/>
      <c r="G122" s="159"/>
      <c r="H122" s="159"/>
      <c r="I122" s="159"/>
      <c r="J122" s="159"/>
      <c r="K122" s="159"/>
      <c r="L122" s="159"/>
      <c r="M122" s="159"/>
      <c r="N122" s="159"/>
      <c r="O122" s="9"/>
    </row>
    <row r="123" spans="1:20" ht="197.25" customHeight="1" x14ac:dyDescent="0.25">
      <c r="A123" s="10"/>
      <c r="B123" s="161" t="s">
        <v>2660</v>
      </c>
      <c r="C123" s="161"/>
      <c r="D123" s="161"/>
      <c r="E123" s="161"/>
      <c r="F123" s="161"/>
      <c r="G123" s="161"/>
      <c r="H123" s="161"/>
      <c r="I123" s="161"/>
      <c r="J123" s="161"/>
      <c r="K123" s="161"/>
      <c r="L123" s="161"/>
      <c r="M123" s="161"/>
      <c r="N123" s="161"/>
      <c r="O123" s="9"/>
    </row>
    <row r="124" spans="1:20" ht="40.5" customHeight="1" x14ac:dyDescent="0.25">
      <c r="A124" s="10"/>
      <c r="B124" s="162" t="s">
        <v>2659</v>
      </c>
      <c r="C124" s="162"/>
      <c r="D124" s="162"/>
      <c r="E124" s="162"/>
      <c r="F124" s="162"/>
      <c r="G124" s="162"/>
      <c r="H124" s="162"/>
      <c r="I124" s="162"/>
      <c r="J124" s="162"/>
      <c r="K124" s="162"/>
      <c r="L124" s="162"/>
      <c r="M124" s="162"/>
      <c r="N124" s="162"/>
      <c r="O124" s="9"/>
    </row>
    <row r="125" spans="1:20" x14ac:dyDescent="0.25">
      <c r="A125" s="10"/>
      <c r="B125" s="152" t="s">
        <v>2657</v>
      </c>
      <c r="C125" s="152"/>
      <c r="D125" s="152"/>
      <c r="E125" s="152"/>
      <c r="F125" s="152"/>
      <c r="G125" s="152"/>
      <c r="H125" s="152"/>
      <c r="I125" s="152"/>
      <c r="J125" s="152"/>
      <c r="K125" s="152"/>
      <c r="L125" s="152"/>
      <c r="M125" s="152"/>
      <c r="N125" s="152"/>
      <c r="O125" s="9"/>
    </row>
    <row r="126" spans="1:20" x14ac:dyDescent="0.25">
      <c r="A126" s="10"/>
      <c r="B126" s="41" t="s">
        <v>2658</v>
      </c>
      <c r="C126" s="5"/>
      <c r="D126" s="5"/>
      <c r="E126" s="5"/>
      <c r="F126" s="5"/>
      <c r="G126" s="5"/>
      <c r="H126" s="5"/>
      <c r="I126" s="5"/>
      <c r="J126" s="5"/>
      <c r="K126" s="5"/>
      <c r="L126" s="5"/>
      <c r="M126" s="5"/>
      <c r="N126" s="5"/>
      <c r="O126" s="9"/>
    </row>
    <row r="127" spans="1:20" x14ac:dyDescent="0.25">
      <c r="A127" s="10"/>
      <c r="B127" s="25"/>
      <c r="C127" s="5"/>
      <c r="D127" s="5"/>
      <c r="E127" s="5"/>
      <c r="F127" s="5"/>
      <c r="G127" s="5"/>
      <c r="H127" s="5"/>
      <c r="I127" s="5"/>
      <c r="J127" s="5"/>
      <c r="K127" s="5"/>
      <c r="L127" s="5"/>
      <c r="M127" s="5"/>
      <c r="N127" s="5"/>
      <c r="O127" s="9"/>
    </row>
    <row r="128" spans="1:20" ht="23.25" x14ac:dyDescent="0.25">
      <c r="A128" s="10"/>
      <c r="B128" s="26" t="s">
        <v>1169</v>
      </c>
      <c r="C128" s="5"/>
      <c r="D128" s="5"/>
      <c r="E128" s="5"/>
      <c r="F128" s="5"/>
      <c r="G128" s="5"/>
      <c r="H128" s="5"/>
      <c r="I128" s="5"/>
      <c r="J128" s="5"/>
      <c r="K128" s="5"/>
      <c r="L128" s="5"/>
      <c r="M128" s="5"/>
      <c r="N128" s="5"/>
      <c r="O128" s="9"/>
    </row>
    <row r="129" spans="1:21" x14ac:dyDescent="0.25">
      <c r="A129" s="10"/>
      <c r="C129" s="5"/>
      <c r="D129" s="5"/>
      <c r="E129" s="5"/>
      <c r="F129" s="5"/>
      <c r="G129" s="5"/>
      <c r="H129" s="5"/>
      <c r="I129" s="5"/>
      <c r="J129" s="5"/>
      <c r="K129" s="5"/>
      <c r="L129" s="5"/>
      <c r="M129" s="5"/>
      <c r="N129" s="5"/>
      <c r="O129" s="9"/>
    </row>
    <row r="130" spans="1:21" x14ac:dyDescent="0.25">
      <c r="A130" s="10"/>
      <c r="C130" s="5"/>
      <c r="D130" s="5"/>
      <c r="E130" s="5"/>
      <c r="F130" s="5"/>
      <c r="G130" s="5"/>
      <c r="H130" s="5"/>
      <c r="I130" s="5"/>
      <c r="J130" s="5"/>
      <c r="K130" s="5"/>
      <c r="L130" s="5"/>
      <c r="M130" s="5"/>
      <c r="N130" s="5"/>
      <c r="O130" s="9"/>
      <c r="Q130" s="33" t="s">
        <v>2644</v>
      </c>
      <c r="R130" s="4" t="s">
        <v>2697</v>
      </c>
      <c r="S130" s="4" t="s">
        <v>2696</v>
      </c>
      <c r="T130" s="4" t="s">
        <v>2698</v>
      </c>
      <c r="U130" s="4" t="s">
        <v>2699</v>
      </c>
    </row>
    <row r="131" spans="1:21" x14ac:dyDescent="0.25">
      <c r="A131" s="10"/>
      <c r="C131" s="5"/>
      <c r="D131" s="5"/>
      <c r="E131" s="5"/>
      <c r="F131" s="5"/>
      <c r="G131" s="5"/>
      <c r="H131" s="5"/>
      <c r="I131" s="5"/>
      <c r="J131" s="5"/>
      <c r="K131" s="5"/>
      <c r="L131" s="5"/>
      <c r="M131" s="5"/>
      <c r="N131" s="5"/>
      <c r="O131" s="9"/>
      <c r="Q131" s="72">
        <f>C133</f>
        <v>0</v>
      </c>
      <c r="R131" s="72">
        <f>H132</f>
        <v>0</v>
      </c>
      <c r="S131" s="72">
        <f>H133</f>
        <v>0</v>
      </c>
      <c r="T131" s="72">
        <f>K132</f>
        <v>0</v>
      </c>
      <c r="U131" s="72">
        <f>K133</f>
        <v>0</v>
      </c>
    </row>
    <row r="132" spans="1:21" x14ac:dyDescent="0.25">
      <c r="A132" s="10"/>
      <c r="B132" s="33" t="s">
        <v>34</v>
      </c>
      <c r="C132" s="128"/>
      <c r="D132" s="23"/>
      <c r="G132" s="33" t="s">
        <v>2645</v>
      </c>
      <c r="H132" s="129"/>
      <c r="J132" s="33" t="s">
        <v>2647</v>
      </c>
      <c r="K132" s="128"/>
      <c r="L132" s="23"/>
      <c r="M132" s="23"/>
      <c r="N132" s="23"/>
      <c r="O132" s="9"/>
    </row>
    <row r="133" spans="1:21" x14ac:dyDescent="0.25">
      <c r="A133" s="10"/>
      <c r="B133" s="33" t="s">
        <v>2644</v>
      </c>
      <c r="C133" s="128"/>
      <c r="D133" s="23"/>
      <c r="G133" s="33" t="s">
        <v>2646</v>
      </c>
      <c r="H133" s="129"/>
      <c r="J133" s="33" t="s">
        <v>2648</v>
      </c>
      <c r="K133" s="128"/>
      <c r="L133" s="23"/>
      <c r="M133" s="23"/>
      <c r="N133" s="23"/>
      <c r="O133" s="63"/>
    </row>
    <row r="134" spans="1:21" ht="15.75" thickBot="1" x14ac:dyDescent="0.3">
      <c r="A134" s="11"/>
      <c r="B134" s="12"/>
      <c r="C134" s="12"/>
      <c r="D134" s="12"/>
      <c r="E134" s="12"/>
      <c r="F134" s="12"/>
      <c r="G134" s="12"/>
      <c r="H134" s="12"/>
      <c r="I134" s="12"/>
      <c r="J134" s="12"/>
      <c r="K134" s="12"/>
      <c r="L134" s="12"/>
      <c r="M134" s="12"/>
      <c r="N134" s="12"/>
      <c r="O134" s="13"/>
    </row>
  </sheetData>
  <mergeCells count="64">
    <mergeCell ref="E10:G10"/>
    <mergeCell ref="H10:I10"/>
    <mergeCell ref="C2:K4"/>
    <mergeCell ref="L2:M2"/>
    <mergeCell ref="N2:O2"/>
    <mergeCell ref="L3:M3"/>
    <mergeCell ref="N3:O3"/>
    <mergeCell ref="L4:O4"/>
    <mergeCell ref="A6:O6"/>
    <mergeCell ref="E8:G8"/>
    <mergeCell ref="H8:I8"/>
    <mergeCell ref="E9:G9"/>
    <mergeCell ref="H9:I9"/>
    <mergeCell ref="L15:M15"/>
    <mergeCell ref="A17:G17"/>
    <mergeCell ref="H17:O17"/>
    <mergeCell ref="H19:H20"/>
    <mergeCell ref="B22:F22"/>
    <mergeCell ref="H22:O22"/>
    <mergeCell ref="A84:E84"/>
    <mergeCell ref="F84:H84"/>
    <mergeCell ref="I84:O84"/>
    <mergeCell ref="B23:F24"/>
    <mergeCell ref="H23:O24"/>
    <mergeCell ref="A27:O27"/>
    <mergeCell ref="A29:O29"/>
    <mergeCell ref="A30:O31"/>
    <mergeCell ref="A56:O56"/>
    <mergeCell ref="A57:O58"/>
    <mergeCell ref="I59:J59"/>
    <mergeCell ref="A83:E83"/>
    <mergeCell ref="F83:H83"/>
    <mergeCell ref="I83:O83"/>
    <mergeCell ref="B100:D100"/>
    <mergeCell ref="I100:K100"/>
    <mergeCell ref="B86:D86"/>
    <mergeCell ref="G86:H86"/>
    <mergeCell ref="I86:M86"/>
    <mergeCell ref="I88:O89"/>
    <mergeCell ref="A93:O93"/>
    <mergeCell ref="A94:O95"/>
    <mergeCell ref="B97:G97"/>
    <mergeCell ref="I97:N97"/>
    <mergeCell ref="B98:D99"/>
    <mergeCell ref="E98:G98"/>
    <mergeCell ref="I98:K99"/>
    <mergeCell ref="B101:D101"/>
    <mergeCell ref="I101:K101"/>
    <mergeCell ref="B102:D102"/>
    <mergeCell ref="I102:K102"/>
    <mergeCell ref="B103:D103"/>
    <mergeCell ref="I103:K103"/>
    <mergeCell ref="B125:N125"/>
    <mergeCell ref="I104:K104"/>
    <mergeCell ref="K106:L106"/>
    <mergeCell ref="A109:O109"/>
    <mergeCell ref="A110:O111"/>
    <mergeCell ref="B113:C113"/>
    <mergeCell ref="A118:O118"/>
    <mergeCell ref="B120:N120"/>
    <mergeCell ref="B121:N121"/>
    <mergeCell ref="B122:N122"/>
    <mergeCell ref="B123:N123"/>
    <mergeCell ref="B124:N124"/>
  </mergeCells>
  <dataValidations count="24">
    <dataValidation type="list" showInputMessage="1" showErrorMessage="1" sqref="J20">
      <formula1>INDIRECT(DptoSel0)</formula1>
    </dataValidation>
    <dataValidation showInputMessage="1" showErrorMessage="1" sqref="B20 B23"/>
    <dataValidation type="list" showInputMessage="1" showErrorMessage="1" sqref="J34">
      <formula1>INDIRECT(DptoSel1)</formula1>
    </dataValidation>
    <dataValidation type="list" showInputMessage="1" showErrorMessage="1" sqref="J35">
      <formula1>INDIRECT(DptoSel2)</formula1>
    </dataValidation>
    <dataValidation type="list" showInputMessage="1" showErrorMessage="1" sqref="J36">
      <formula1>INDIRECT(DptoSel3)</formula1>
    </dataValidation>
    <dataValidation type="list" showInputMessage="1" showErrorMessage="1" sqref="J37">
      <formula1>INDIRECT(DptoSel4)</formula1>
    </dataValidation>
    <dataValidation type="list" showInputMessage="1" showErrorMessage="1" sqref="J38">
      <formula1>INDIRECT(DptoSel5)</formula1>
    </dataValidation>
    <dataValidation type="list" showInputMessage="1" showErrorMessage="1" sqref="J39">
      <formula1>INDIRECT(DptoSel6)</formula1>
    </dataValidation>
    <dataValidation type="list" showInputMessage="1" showErrorMessage="1" sqref="J40">
      <formula1>INDIRECT(DptoSel7)</formula1>
    </dataValidation>
    <dataValidation type="list" showInputMessage="1" showErrorMessage="1" sqref="J41">
      <formula1>INDIRECT(DptoSel8)</formula1>
    </dataValidation>
    <dataValidation type="list" showInputMessage="1" showErrorMessage="1" sqref="J42">
      <formula1>INDIRECT(DptoSel9)</formula1>
    </dataValidation>
    <dataValidation type="list" showInputMessage="1" showErrorMessage="1" sqref="J43">
      <formula1>INDIRECT(DptoSel10)</formula1>
    </dataValidation>
    <dataValidation type="list" showInputMessage="1" showErrorMessage="1" sqref="J44">
      <formula1>INDIRECT(DptoSel11)</formula1>
    </dataValidation>
    <dataValidation type="list" showInputMessage="1" showErrorMessage="1" sqref="J45">
      <formula1>INDIRECT(DptoSel12)</formula1>
    </dataValidation>
    <dataValidation type="list" showInputMessage="1" showErrorMessage="1" sqref="J46">
      <formula1>INDIRECT(DptoSel13)</formula1>
    </dataValidation>
    <dataValidation type="list" showInputMessage="1" showErrorMessage="1" sqref="J47">
      <formula1>INDIRECT(DptoSel14)</formula1>
    </dataValidation>
    <dataValidation type="list" showInputMessage="1" showErrorMessage="1" sqref="J48">
      <formula1>INDIRECT(DptoSel15)</formula1>
    </dataValidation>
    <dataValidation type="list" showInputMessage="1" showErrorMessage="1" sqref="J49">
      <formula1>INDIRECT(DptoSel16)</formula1>
    </dataValidation>
    <dataValidation type="list" showInputMessage="1" showErrorMessage="1" sqref="J50">
      <formula1>INDIRECT(DptoSel17)</formula1>
    </dataValidation>
    <dataValidation type="list" showInputMessage="1" showErrorMessage="1" sqref="J51">
      <formula1>INDIRECT(DptoSel18)</formula1>
    </dataValidation>
    <dataValidation type="list" showInputMessage="1" showErrorMessage="1" sqref="J52">
      <formula1>INDIRECT(DptoSel19)</formula1>
    </dataValidation>
    <dataValidation type="list" showInputMessage="1" showErrorMessage="1" sqref="J53">
      <formula1>INDIRECT(DptoSel20)</formula1>
    </dataValidation>
    <dataValidation type="list" showInputMessage="1" showErrorMessage="1" sqref="I61:I80 I34:I53 I20">
      <formula1>DEPARTAMENTO</formula1>
    </dataValidation>
    <dataValidation type="list" showInputMessage="1" showErrorMessage="1" sqref="J61:J80">
      <formula1>INDIRECT(I61)</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54" max="16383" man="1"/>
    <brk id="92" max="16383" man="1"/>
  </rowBreak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D88 L34:L53 M61:M80 N86 G88</xm:sqref>
        </x14:dataValidation>
        <x14:dataValidation type="list" showInputMessage="1" showErrorMessage="1">
          <x14:formula1>
            <xm:f>Listas!$F$2:$F$34</xm:f>
          </x14:formula1>
          <xm:sqref>H15</xm:sqref>
        </x14:dataValidation>
        <x14:dataValidation type="list" showInputMessage="1" showErrorMessage="1">
          <x14:formula1>
            <xm:f>Listas!$A$2:$A$4</xm:f>
          </x14:formula1>
          <xm:sqref>C61:C80 C34:C53</xm:sqref>
        </x14:dataValidation>
        <x14:dataValidation type="list" showInputMessage="1" showErrorMessage="1">
          <x14:formula1>
            <xm:f>Listas!$E$2:$E$3</xm:f>
          </x14:formula1>
          <xm:sqref>J15</xm:sqref>
        </x14:dataValidation>
        <x14:dataValidation type="list" showInputMessage="1" showErrorMessage="1">
          <x14:formula1>
            <xm:f>Listas!$D$2</xm:f>
          </x14:formula1>
          <xm:sqref>O61:O80</xm:sqref>
        </x14:dataValidation>
        <x14:dataValidation type="list" showInputMessage="1" showErrorMessage="1">
          <x14:formula1>
            <xm:f>Listas!$D$3:$D$5</xm:f>
          </x14:formula1>
          <xm:sqref>N34:N53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F34"/>
  <sheetViews>
    <sheetView workbookViewId="0">
      <selection activeCell="D6" sqref="D6"/>
    </sheetView>
  </sheetViews>
  <sheetFormatPr baseColWidth="10" defaultRowHeight="15" x14ac:dyDescent="0.25"/>
  <cols>
    <col min="6" max="6" width="21.28515625" customWidth="1"/>
  </cols>
  <sheetData>
    <row r="1" spans="1:6" x14ac:dyDescent="0.25">
      <c r="A1" t="s">
        <v>36</v>
      </c>
      <c r="B1" t="s">
        <v>1165</v>
      </c>
      <c r="C1" t="s">
        <v>1171</v>
      </c>
      <c r="D1" t="s">
        <v>1155</v>
      </c>
      <c r="E1" t="s">
        <v>2650</v>
      </c>
      <c r="F1" t="s">
        <v>40</v>
      </c>
    </row>
    <row r="2" spans="1:6" x14ac:dyDescent="0.25">
      <c r="A2" t="s">
        <v>37</v>
      </c>
      <c r="B2" t="s">
        <v>31</v>
      </c>
      <c r="C2">
        <v>93142008</v>
      </c>
      <c r="D2" t="s">
        <v>1156</v>
      </c>
      <c r="E2" t="s">
        <v>2651</v>
      </c>
      <c r="F2" t="s">
        <v>1115</v>
      </c>
    </row>
    <row r="3" spans="1:6" x14ac:dyDescent="0.25">
      <c r="A3" t="s">
        <v>38</v>
      </c>
      <c r="B3" t="s">
        <v>1154</v>
      </c>
      <c r="C3">
        <v>93141500</v>
      </c>
      <c r="D3" t="s">
        <v>1157</v>
      </c>
      <c r="E3" t="s">
        <v>2661</v>
      </c>
      <c r="F3" t="s">
        <v>42</v>
      </c>
    </row>
    <row r="4" spans="1:6" x14ac:dyDescent="0.25">
      <c r="A4" t="s">
        <v>39</v>
      </c>
      <c r="C4">
        <v>93141600</v>
      </c>
      <c r="D4" t="s">
        <v>32</v>
      </c>
      <c r="F4" t="s">
        <v>1076</v>
      </c>
    </row>
    <row r="5" spans="1:6" x14ac:dyDescent="0.25">
      <c r="C5">
        <v>86121501</v>
      </c>
      <c r="D5" t="s">
        <v>2663</v>
      </c>
      <c r="F5" t="s">
        <v>169</v>
      </c>
    </row>
    <row r="6" spans="1:6" x14ac:dyDescent="0.25">
      <c r="F6" t="s">
        <v>193</v>
      </c>
    </row>
    <row r="7" spans="1:6" x14ac:dyDescent="0.25">
      <c r="F7" t="s">
        <v>214</v>
      </c>
    </row>
    <row r="8" spans="1:6" x14ac:dyDescent="0.25">
      <c r="F8" t="s">
        <v>261</v>
      </c>
    </row>
    <row r="9" spans="1:6" x14ac:dyDescent="0.25">
      <c r="F9" t="s">
        <v>70</v>
      </c>
    </row>
    <row r="10" spans="1:6" x14ac:dyDescent="0.25">
      <c r="F10" t="s">
        <v>410</v>
      </c>
    </row>
    <row r="11" spans="1:6" x14ac:dyDescent="0.25">
      <c r="F11" t="s">
        <v>1084</v>
      </c>
    </row>
    <row r="12" spans="1:6" x14ac:dyDescent="0.25">
      <c r="F12" t="s">
        <v>427</v>
      </c>
    </row>
    <row r="13" spans="1:6" x14ac:dyDescent="0.25">
      <c r="F13" t="s">
        <v>465</v>
      </c>
    </row>
    <row r="14" spans="1:6" x14ac:dyDescent="0.25">
      <c r="F14" t="s">
        <v>634</v>
      </c>
    </row>
    <row r="15" spans="1:6" x14ac:dyDescent="0.25">
      <c r="F15" t="s">
        <v>226</v>
      </c>
    </row>
    <row r="16" spans="1:6" x14ac:dyDescent="0.25">
      <c r="F16" t="s">
        <v>522</v>
      </c>
    </row>
    <row r="17" spans="6:6" x14ac:dyDescent="0.25">
      <c r="F17" t="s">
        <v>1126</v>
      </c>
    </row>
    <row r="18" spans="6:6" x14ac:dyDescent="0.25">
      <c r="F18" t="s">
        <v>1136</v>
      </c>
    </row>
    <row r="19" spans="6:6" x14ac:dyDescent="0.25">
      <c r="F19" t="s">
        <v>666</v>
      </c>
    </row>
    <row r="20" spans="6:6" x14ac:dyDescent="0.25">
      <c r="F20" t="s">
        <v>702</v>
      </c>
    </row>
    <row r="21" spans="6:6" x14ac:dyDescent="0.25">
      <c r="F21" t="s">
        <v>717</v>
      </c>
    </row>
    <row r="22" spans="6:6" x14ac:dyDescent="0.25">
      <c r="F22" t="s">
        <v>747</v>
      </c>
    </row>
    <row r="23" spans="6:6" x14ac:dyDescent="0.25">
      <c r="F23" t="s">
        <v>116</v>
      </c>
    </row>
    <row r="24" spans="6:6" x14ac:dyDescent="0.25">
      <c r="F24" t="s">
        <v>828</v>
      </c>
    </row>
    <row r="25" spans="6:6" x14ac:dyDescent="0.25">
      <c r="F25" t="s">
        <v>1103</v>
      </c>
    </row>
    <row r="26" spans="6:6" x14ac:dyDescent="0.25">
      <c r="F26" t="s">
        <v>868</v>
      </c>
    </row>
    <row r="27" spans="6:6" x14ac:dyDescent="0.25">
      <c r="F27" t="s">
        <v>402</v>
      </c>
    </row>
    <row r="28" spans="6:6" x14ac:dyDescent="0.25">
      <c r="F28" t="s">
        <v>951</v>
      </c>
    </row>
    <row r="29" spans="6:6" x14ac:dyDescent="0.25">
      <c r="F29" t="s">
        <v>893</v>
      </c>
    </row>
    <row r="30" spans="6:6" x14ac:dyDescent="0.25">
      <c r="F30" t="s">
        <v>459</v>
      </c>
    </row>
    <row r="31" spans="6:6" x14ac:dyDescent="0.25">
      <c r="F31" t="s">
        <v>992</v>
      </c>
    </row>
    <row r="32" spans="6:6" x14ac:dyDescent="0.25">
      <c r="F32" t="s">
        <v>1039</v>
      </c>
    </row>
    <row r="33" spans="6:6" x14ac:dyDescent="0.25">
      <c r="F33" t="s">
        <v>1140</v>
      </c>
    </row>
    <row r="34" spans="6:6" x14ac:dyDescent="0.25">
      <c r="F34" t="s">
        <v>1148</v>
      </c>
    </row>
  </sheetData>
  <sheetProtection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topLeftCell="A2" workbookViewId="0"/>
  </sheetViews>
  <sheetFormatPr baseColWidth="10" defaultRowHeight="15" x14ac:dyDescent="0.25"/>
  <cols>
    <col min="1" max="1" width="21.28515625" bestFit="1" customWidth="1"/>
    <col min="2" max="35" width="7.5703125" customWidth="1"/>
  </cols>
  <sheetData>
    <row r="1" spans="1:35" x14ac:dyDescent="0.25">
      <c r="A1" t="s">
        <v>1158</v>
      </c>
      <c r="B1" t="s">
        <v>41</v>
      </c>
      <c r="C1" t="s">
        <v>1115</v>
      </c>
      <c r="D1" t="s">
        <v>42</v>
      </c>
      <c r="E1" t="s">
        <v>1076</v>
      </c>
      <c r="F1" t="s">
        <v>169</v>
      </c>
      <c r="G1" t="s">
        <v>1162</v>
      </c>
      <c r="H1" t="s">
        <v>214</v>
      </c>
      <c r="I1" t="s">
        <v>261</v>
      </c>
      <c r="J1" t="s">
        <v>70</v>
      </c>
      <c r="K1" t="s">
        <v>410</v>
      </c>
      <c r="L1" t="s">
        <v>1084</v>
      </c>
      <c r="M1" t="s">
        <v>427</v>
      </c>
      <c r="N1" t="s">
        <v>465</v>
      </c>
      <c r="O1" t="s">
        <v>634</v>
      </c>
      <c r="P1" t="s">
        <v>226</v>
      </c>
      <c r="Q1" t="s">
        <v>522</v>
      </c>
      <c r="R1" t="s">
        <v>1126</v>
      </c>
      <c r="S1" t="s">
        <v>1136</v>
      </c>
      <c r="T1" t="s">
        <v>666</v>
      </c>
      <c r="U1" t="s">
        <v>1160</v>
      </c>
      <c r="V1" t="s">
        <v>717</v>
      </c>
      <c r="W1" t="s">
        <v>747</v>
      </c>
      <c r="X1" t="s">
        <v>116</v>
      </c>
      <c r="Y1" t="s">
        <v>1163</v>
      </c>
      <c r="Z1" t="s">
        <v>1103</v>
      </c>
      <c r="AA1" t="s">
        <v>868</v>
      </c>
      <c r="AB1" t="s">
        <v>402</v>
      </c>
      <c r="AC1" t="s">
        <v>1164</v>
      </c>
      <c r="AD1" t="s">
        <v>893</v>
      </c>
      <c r="AE1" t="s">
        <v>459</v>
      </c>
      <c r="AF1" t="s">
        <v>992</v>
      </c>
      <c r="AG1" t="s">
        <v>1161</v>
      </c>
      <c r="AH1" t="s">
        <v>1140</v>
      </c>
      <c r="AI1" t="s">
        <v>1148</v>
      </c>
    </row>
    <row r="2" spans="1:35" ht="45" x14ac:dyDescent="0.25">
      <c r="B2" s="3" t="s">
        <v>41</v>
      </c>
      <c r="C2" s="3" t="s">
        <v>1116</v>
      </c>
      <c r="D2" s="3" t="s">
        <v>43</v>
      </c>
      <c r="E2" s="3" t="s">
        <v>1077</v>
      </c>
      <c r="F2" s="3" t="s">
        <v>170</v>
      </c>
      <c r="G2" s="3" t="s">
        <v>1159</v>
      </c>
      <c r="H2" s="3" t="s">
        <v>215</v>
      </c>
      <c r="I2" s="3" t="s">
        <v>262</v>
      </c>
      <c r="J2" s="3" t="s">
        <v>382</v>
      </c>
      <c r="K2" s="3" t="s">
        <v>411</v>
      </c>
      <c r="L2" s="3" t="s">
        <v>1085</v>
      </c>
      <c r="M2" s="3" t="s">
        <v>428</v>
      </c>
      <c r="N2" s="3" t="s">
        <v>466</v>
      </c>
      <c r="O2" s="3" t="s">
        <v>635</v>
      </c>
      <c r="P2" s="3" t="s">
        <v>492</v>
      </c>
      <c r="Q2" s="3" t="s">
        <v>523</v>
      </c>
      <c r="R2" s="3" t="s">
        <v>1127</v>
      </c>
      <c r="S2" s="3" t="s">
        <v>1137</v>
      </c>
      <c r="T2" s="3" t="s">
        <v>667</v>
      </c>
      <c r="U2" s="3" t="s">
        <v>703</v>
      </c>
      <c r="V2" s="3" t="s">
        <v>718</v>
      </c>
      <c r="W2" s="3" t="s">
        <v>748</v>
      </c>
      <c r="X2" s="3" t="s">
        <v>774</v>
      </c>
      <c r="Y2" s="3" t="s">
        <v>829</v>
      </c>
      <c r="Z2" s="3" t="s">
        <v>1104</v>
      </c>
      <c r="AA2" s="3" t="s">
        <v>869</v>
      </c>
      <c r="AB2" s="3" t="s">
        <v>879</v>
      </c>
      <c r="AC2" s="3" t="s">
        <v>1114</v>
      </c>
      <c r="AD2" s="3" t="s">
        <v>894</v>
      </c>
      <c r="AE2" s="3" t="s">
        <v>968</v>
      </c>
      <c r="AF2" s="3" t="s">
        <v>993</v>
      </c>
      <c r="AG2" s="3" t="s">
        <v>1040</v>
      </c>
      <c r="AH2" s="3" t="s">
        <v>1141</v>
      </c>
      <c r="AI2" s="3" t="s">
        <v>1149</v>
      </c>
    </row>
    <row r="3" spans="1:35" ht="27" x14ac:dyDescent="0.25">
      <c r="A3" t="s">
        <v>1115</v>
      </c>
      <c r="C3" s="3" t="s">
        <v>1118</v>
      </c>
      <c r="D3" s="3" t="s">
        <v>45</v>
      </c>
      <c r="E3" s="3" t="s">
        <v>1076</v>
      </c>
      <c r="F3" s="3" t="s">
        <v>172</v>
      </c>
      <c r="G3" s="2" t="s">
        <v>209</v>
      </c>
      <c r="H3" s="3" t="s">
        <v>217</v>
      </c>
      <c r="I3" s="3" t="s">
        <v>264</v>
      </c>
      <c r="J3" s="3" t="s">
        <v>384</v>
      </c>
      <c r="K3" s="3" t="s">
        <v>413</v>
      </c>
      <c r="L3" s="3" t="s">
        <v>1087</v>
      </c>
      <c r="M3" s="3" t="s">
        <v>430</v>
      </c>
      <c r="N3" s="3" t="s">
        <v>468</v>
      </c>
      <c r="O3" s="3" t="s">
        <v>637</v>
      </c>
      <c r="P3" s="3" t="s">
        <v>494</v>
      </c>
      <c r="Q3" s="3" t="s">
        <v>524</v>
      </c>
      <c r="R3" s="3" t="s">
        <v>1129</v>
      </c>
      <c r="S3" s="3" t="s">
        <v>223</v>
      </c>
      <c r="T3" s="3" t="s">
        <v>669</v>
      </c>
      <c r="U3" s="3" t="s">
        <v>413</v>
      </c>
      <c r="V3" s="3" t="s">
        <v>720</v>
      </c>
      <c r="W3" s="3" t="s">
        <v>750</v>
      </c>
      <c r="X3" s="3" t="s">
        <v>525</v>
      </c>
      <c r="Y3" s="3" t="s">
        <v>831</v>
      </c>
      <c r="Z3" s="3" t="s">
        <v>781</v>
      </c>
      <c r="AA3" s="3" t="s">
        <v>59</v>
      </c>
      <c r="AB3" s="3" t="s">
        <v>881</v>
      </c>
      <c r="AC3" s="3" t="s">
        <v>813</v>
      </c>
      <c r="AD3" s="3" t="s">
        <v>896</v>
      </c>
      <c r="AE3" s="3" t="s">
        <v>271</v>
      </c>
      <c r="AF3" s="3" t="s">
        <v>995</v>
      </c>
      <c r="AG3" s="3" t="s">
        <v>1042</v>
      </c>
      <c r="AH3" s="3" t="s">
        <v>1143</v>
      </c>
      <c r="AI3" s="3" t="s">
        <v>1153</v>
      </c>
    </row>
    <row r="4" spans="1:35" ht="36" x14ac:dyDescent="0.25">
      <c r="A4" t="s">
        <v>42</v>
      </c>
      <c r="C4" s="3" t="s">
        <v>1119</v>
      </c>
      <c r="D4" s="3" t="s">
        <v>46</v>
      </c>
      <c r="E4" s="3" t="s">
        <v>1078</v>
      </c>
      <c r="F4" s="3" t="s">
        <v>171</v>
      </c>
      <c r="G4" s="2" t="s">
        <v>206</v>
      </c>
      <c r="H4" s="3" t="s">
        <v>218</v>
      </c>
      <c r="I4" s="3" t="s">
        <v>265</v>
      </c>
      <c r="J4" s="3" t="s">
        <v>385</v>
      </c>
      <c r="K4" s="3" t="s">
        <v>414</v>
      </c>
      <c r="L4" s="3" t="s">
        <v>1088</v>
      </c>
      <c r="M4" s="3" t="s">
        <v>58</v>
      </c>
      <c r="N4" s="3" t="s">
        <v>469</v>
      </c>
      <c r="O4" s="3" t="s">
        <v>638</v>
      </c>
      <c r="P4" s="3" t="s">
        <v>271</v>
      </c>
      <c r="Q4" s="3" t="s">
        <v>525</v>
      </c>
      <c r="R4" s="3" t="s">
        <v>1133</v>
      </c>
      <c r="S4" s="3" t="s">
        <v>1139</v>
      </c>
      <c r="T4" s="3" t="s">
        <v>670</v>
      </c>
      <c r="U4" s="3" t="s">
        <v>705</v>
      </c>
      <c r="V4" s="3" t="s">
        <v>721</v>
      </c>
      <c r="W4" s="3" t="s">
        <v>751</v>
      </c>
      <c r="X4" s="3" t="s">
        <v>776</v>
      </c>
      <c r="Y4" s="3" t="s">
        <v>832</v>
      </c>
      <c r="Z4" s="3" t="s">
        <v>1105</v>
      </c>
      <c r="AA4" s="3" t="s">
        <v>271</v>
      </c>
      <c r="AB4" s="3" t="s">
        <v>431</v>
      </c>
      <c r="AC4" s="3" t="s">
        <v>951</v>
      </c>
      <c r="AD4" s="3" t="s">
        <v>413</v>
      </c>
      <c r="AE4" s="3" t="s">
        <v>970</v>
      </c>
      <c r="AF4" s="3" t="s">
        <v>996</v>
      </c>
      <c r="AG4" s="3" t="s">
        <v>1043</v>
      </c>
      <c r="AH4" s="3" t="s">
        <v>1142</v>
      </c>
      <c r="AI4" s="3" t="s">
        <v>1151</v>
      </c>
    </row>
    <row r="5" spans="1:35" ht="27" x14ac:dyDescent="0.25">
      <c r="A5" t="s">
        <v>1076</v>
      </c>
      <c r="C5" s="3" t="s">
        <v>1120</v>
      </c>
      <c r="D5" s="3" t="s">
        <v>47</v>
      </c>
      <c r="E5" s="3" t="s">
        <v>1079</v>
      </c>
      <c r="F5" s="3" t="s">
        <v>173</v>
      </c>
      <c r="G5" s="2" t="s">
        <v>194</v>
      </c>
      <c r="H5" s="3" t="s">
        <v>219</v>
      </c>
      <c r="I5" s="3" t="s">
        <v>266</v>
      </c>
      <c r="J5" s="3" t="s">
        <v>386</v>
      </c>
      <c r="K5" s="3" t="s">
        <v>415</v>
      </c>
      <c r="L5" s="3" t="s">
        <v>1089</v>
      </c>
      <c r="M5" s="3" t="s">
        <v>431</v>
      </c>
      <c r="N5" s="3" t="s">
        <v>470</v>
      </c>
      <c r="O5" s="3" t="s">
        <v>639</v>
      </c>
      <c r="P5" s="3" t="s">
        <v>495</v>
      </c>
      <c r="Q5" s="3" t="s">
        <v>526</v>
      </c>
      <c r="R5" s="3" t="s">
        <v>1128</v>
      </c>
      <c r="S5" s="3" t="s">
        <v>312</v>
      </c>
      <c r="T5" s="3" t="s">
        <v>671</v>
      </c>
      <c r="U5" s="3" t="s">
        <v>706</v>
      </c>
      <c r="V5" s="3" t="s">
        <v>722</v>
      </c>
      <c r="W5" s="3" t="s">
        <v>752</v>
      </c>
      <c r="X5" s="3" t="s">
        <v>777</v>
      </c>
      <c r="Y5" s="3" t="s">
        <v>833</v>
      </c>
      <c r="Z5" s="3" t="s">
        <v>1106</v>
      </c>
      <c r="AA5" s="3" t="s">
        <v>870</v>
      </c>
      <c r="AB5" s="3" t="s">
        <v>882</v>
      </c>
      <c r="AD5" s="3" t="s">
        <v>897</v>
      </c>
      <c r="AE5" s="3" t="s">
        <v>974</v>
      </c>
      <c r="AF5" s="3" t="s">
        <v>997</v>
      </c>
      <c r="AG5" s="3" t="s">
        <v>1044</v>
      </c>
      <c r="AH5" s="3" t="s">
        <v>1144</v>
      </c>
      <c r="AI5" s="3" t="s">
        <v>1150</v>
      </c>
    </row>
    <row r="6" spans="1:35" ht="36" x14ac:dyDescent="0.25">
      <c r="A6" t="s">
        <v>169</v>
      </c>
      <c r="C6" s="3" t="s">
        <v>307</v>
      </c>
      <c r="D6" s="3" t="s">
        <v>48</v>
      </c>
      <c r="E6" s="3" t="s">
        <v>1080</v>
      </c>
      <c r="F6" s="3" t="s">
        <v>174</v>
      </c>
      <c r="G6" s="2" t="s">
        <v>201</v>
      </c>
      <c r="H6" s="3" t="s">
        <v>220</v>
      </c>
      <c r="I6" s="3" t="s">
        <v>267</v>
      </c>
      <c r="J6" s="3" t="s">
        <v>387</v>
      </c>
      <c r="K6" s="3" t="s">
        <v>416</v>
      </c>
      <c r="L6" s="3" t="s">
        <v>1090</v>
      </c>
      <c r="M6" s="3" t="s">
        <v>214</v>
      </c>
      <c r="N6" s="3" t="s">
        <v>471</v>
      </c>
      <c r="O6" s="3" t="s">
        <v>640</v>
      </c>
      <c r="P6" s="3" t="s">
        <v>496</v>
      </c>
      <c r="Q6" s="3" t="s">
        <v>527</v>
      </c>
      <c r="R6" s="3" t="s">
        <v>1132</v>
      </c>
      <c r="S6" s="3" t="s">
        <v>1138</v>
      </c>
      <c r="T6" s="3" t="s">
        <v>672</v>
      </c>
      <c r="U6" s="3" t="s">
        <v>707</v>
      </c>
      <c r="V6" s="3" t="s">
        <v>723</v>
      </c>
      <c r="W6" s="3" t="s">
        <v>753</v>
      </c>
      <c r="X6" s="3" t="s">
        <v>778</v>
      </c>
      <c r="Y6" s="3" t="s">
        <v>834</v>
      </c>
      <c r="Z6" s="3" t="s">
        <v>1107</v>
      </c>
      <c r="AA6" s="3" t="s">
        <v>871</v>
      </c>
      <c r="AB6" s="3" t="s">
        <v>883</v>
      </c>
      <c r="AD6" s="3" t="s">
        <v>60</v>
      </c>
      <c r="AE6" s="3" t="s">
        <v>971</v>
      </c>
      <c r="AF6" s="3" t="s">
        <v>998</v>
      </c>
      <c r="AG6" s="3" t="s">
        <v>58</v>
      </c>
      <c r="AH6" s="3" t="s">
        <v>1146</v>
      </c>
      <c r="AI6" s="3" t="s">
        <v>1152</v>
      </c>
    </row>
    <row r="7" spans="1:35" ht="27" x14ac:dyDescent="0.25">
      <c r="A7" t="s">
        <v>1162</v>
      </c>
      <c r="C7" s="3" t="s">
        <v>1117</v>
      </c>
      <c r="D7" s="3" t="s">
        <v>49</v>
      </c>
      <c r="E7" s="3" t="s">
        <v>1081</v>
      </c>
      <c r="F7" s="3" t="s">
        <v>175</v>
      </c>
      <c r="G7" s="2" t="s">
        <v>196</v>
      </c>
      <c r="H7" s="3" t="s">
        <v>221</v>
      </c>
      <c r="I7" s="3" t="s">
        <v>268</v>
      </c>
      <c r="J7" s="3" t="s">
        <v>388</v>
      </c>
      <c r="K7" s="3" t="s">
        <v>417</v>
      </c>
      <c r="L7" s="3" t="s">
        <v>1091</v>
      </c>
      <c r="M7" s="3" t="s">
        <v>432</v>
      </c>
      <c r="N7" s="3" t="s">
        <v>472</v>
      </c>
      <c r="O7" s="3" t="s">
        <v>641</v>
      </c>
      <c r="P7" s="3" t="s">
        <v>497</v>
      </c>
      <c r="Q7" s="3" t="s">
        <v>593</v>
      </c>
      <c r="R7" s="3" t="s">
        <v>1130</v>
      </c>
      <c r="T7" s="3" t="s">
        <v>673</v>
      </c>
      <c r="U7" s="3" t="s">
        <v>708</v>
      </c>
      <c r="V7" s="3" t="s">
        <v>724</v>
      </c>
      <c r="W7" s="3" t="s">
        <v>754</v>
      </c>
      <c r="X7" s="3" t="s">
        <v>779</v>
      </c>
      <c r="Y7" s="3" t="s">
        <v>836</v>
      </c>
      <c r="Z7" s="3" t="s">
        <v>1108</v>
      </c>
      <c r="AA7" s="3" t="s">
        <v>226</v>
      </c>
      <c r="AB7" s="3" t="s">
        <v>884</v>
      </c>
      <c r="AD7" s="3" t="s">
        <v>898</v>
      </c>
      <c r="AE7" s="3" t="s">
        <v>972</v>
      </c>
      <c r="AF7" s="3" t="s">
        <v>999</v>
      </c>
      <c r="AG7" s="3" t="s">
        <v>214</v>
      </c>
      <c r="AH7" s="3" t="s">
        <v>1145</v>
      </c>
    </row>
    <row r="8" spans="1:35" ht="27" x14ac:dyDescent="0.25">
      <c r="A8" t="s">
        <v>214</v>
      </c>
      <c r="C8" s="3" t="s">
        <v>1121</v>
      </c>
      <c r="D8" s="3" t="s">
        <v>50</v>
      </c>
      <c r="E8" s="3" t="s">
        <v>1082</v>
      </c>
      <c r="F8" s="3" t="s">
        <v>176</v>
      </c>
      <c r="G8" s="2" t="s">
        <v>65</v>
      </c>
      <c r="H8" s="3" t="s">
        <v>222</v>
      </c>
      <c r="I8" s="3" t="s">
        <v>269</v>
      </c>
      <c r="J8" s="3" t="s">
        <v>389</v>
      </c>
      <c r="K8" s="3" t="s">
        <v>418</v>
      </c>
      <c r="L8" s="3" t="s">
        <v>1092</v>
      </c>
      <c r="M8" s="3" t="s">
        <v>433</v>
      </c>
      <c r="N8" s="3" t="s">
        <v>473</v>
      </c>
      <c r="O8" s="3" t="s">
        <v>642</v>
      </c>
      <c r="P8" s="3" t="s">
        <v>499</v>
      </c>
      <c r="Q8" s="3" t="s">
        <v>528</v>
      </c>
      <c r="R8" s="3" t="s">
        <v>1135</v>
      </c>
      <c r="T8" s="3" t="s">
        <v>674</v>
      </c>
      <c r="U8" s="3" t="s">
        <v>709</v>
      </c>
      <c r="V8" s="3" t="s">
        <v>725</v>
      </c>
      <c r="W8" s="3" t="s">
        <v>755</v>
      </c>
      <c r="X8" s="3" t="s">
        <v>267</v>
      </c>
      <c r="Y8" s="3" t="s">
        <v>835</v>
      </c>
      <c r="Z8" s="3" t="s">
        <v>1109</v>
      </c>
      <c r="AA8" s="3" t="s">
        <v>872</v>
      </c>
      <c r="AB8" s="3" t="s">
        <v>885</v>
      </c>
      <c r="AD8" s="3" t="s">
        <v>899</v>
      </c>
      <c r="AE8" s="3" t="s">
        <v>973</v>
      </c>
      <c r="AF8" s="3" t="s">
        <v>1000</v>
      </c>
      <c r="AG8" s="3" t="s">
        <v>1045</v>
      </c>
      <c r="AH8" s="3" t="s">
        <v>1147</v>
      </c>
    </row>
    <row r="9" spans="1:35" ht="27" x14ac:dyDescent="0.25">
      <c r="A9" t="s">
        <v>261</v>
      </c>
      <c r="C9" s="3" t="s">
        <v>1122</v>
      </c>
      <c r="D9" s="3" t="s">
        <v>51</v>
      </c>
      <c r="E9" s="3" t="s">
        <v>1083</v>
      </c>
      <c r="F9" s="3" t="s">
        <v>177</v>
      </c>
      <c r="G9" s="2" t="s">
        <v>204</v>
      </c>
      <c r="H9" s="3" t="s">
        <v>223</v>
      </c>
      <c r="I9" s="3" t="s">
        <v>270</v>
      </c>
      <c r="J9" s="3" t="s">
        <v>390</v>
      </c>
      <c r="K9" s="3" t="s">
        <v>412</v>
      </c>
      <c r="L9" s="3" t="s">
        <v>1093</v>
      </c>
      <c r="M9" s="3" t="s">
        <v>434</v>
      </c>
      <c r="N9" s="3" t="s">
        <v>474</v>
      </c>
      <c r="O9" s="3" t="s">
        <v>643</v>
      </c>
      <c r="P9" s="3" t="s">
        <v>500</v>
      </c>
      <c r="Q9" s="3" t="s">
        <v>529</v>
      </c>
      <c r="R9" s="3" t="s">
        <v>1134</v>
      </c>
      <c r="T9" s="3" t="s">
        <v>675</v>
      </c>
      <c r="U9" s="3" t="s">
        <v>710</v>
      </c>
      <c r="V9" s="3" t="s">
        <v>83</v>
      </c>
      <c r="W9" s="3" t="s">
        <v>756</v>
      </c>
      <c r="X9" s="3" t="s">
        <v>780</v>
      </c>
      <c r="Y9" s="3" t="s">
        <v>837</v>
      </c>
      <c r="Z9" s="3" t="s">
        <v>1110</v>
      </c>
      <c r="AA9" s="3" t="s">
        <v>873</v>
      </c>
      <c r="AB9" s="3" t="s">
        <v>886</v>
      </c>
      <c r="AD9" s="3" t="s">
        <v>64</v>
      </c>
      <c r="AE9" s="3" t="s">
        <v>975</v>
      </c>
      <c r="AF9" s="3" t="s">
        <v>1001</v>
      </c>
      <c r="AG9" s="3" t="s">
        <v>1047</v>
      </c>
    </row>
    <row r="10" spans="1:35" ht="27" x14ac:dyDescent="0.25">
      <c r="A10" t="s">
        <v>70</v>
      </c>
      <c r="C10" s="3" t="s">
        <v>1123</v>
      </c>
      <c r="D10" s="3" t="s">
        <v>52</v>
      </c>
      <c r="F10" s="3" t="s">
        <v>178</v>
      </c>
      <c r="G10" s="2" t="s">
        <v>203</v>
      </c>
      <c r="H10" s="3" t="s">
        <v>224</v>
      </c>
      <c r="I10" s="3" t="s">
        <v>261</v>
      </c>
      <c r="J10" s="3" t="s">
        <v>391</v>
      </c>
      <c r="K10" s="3" t="s">
        <v>419</v>
      </c>
      <c r="L10" s="3" t="s">
        <v>1094</v>
      </c>
      <c r="M10" s="3" t="s">
        <v>435</v>
      </c>
      <c r="N10" s="3" t="s">
        <v>475</v>
      </c>
      <c r="O10" s="3" t="s">
        <v>644</v>
      </c>
      <c r="P10" s="3" t="s">
        <v>501</v>
      </c>
      <c r="Q10" s="3" t="s">
        <v>530</v>
      </c>
      <c r="R10" s="3" t="s">
        <v>184</v>
      </c>
      <c r="T10" s="3" t="s">
        <v>676</v>
      </c>
      <c r="U10" s="3" t="s">
        <v>711</v>
      </c>
      <c r="V10" s="3" t="s">
        <v>726</v>
      </c>
      <c r="W10" s="3" t="s">
        <v>757</v>
      </c>
      <c r="X10" s="3" t="s">
        <v>787</v>
      </c>
      <c r="Y10" s="3" t="s">
        <v>838</v>
      </c>
      <c r="Z10" s="3" t="s">
        <v>134</v>
      </c>
      <c r="AA10" s="3" t="s">
        <v>874</v>
      </c>
      <c r="AB10" s="3" t="s">
        <v>887</v>
      </c>
      <c r="AD10" s="3" t="s">
        <v>214</v>
      </c>
      <c r="AE10" s="3" t="s">
        <v>976</v>
      </c>
      <c r="AF10" s="3" t="s">
        <v>1002</v>
      </c>
      <c r="AG10" s="3" t="s">
        <v>1048</v>
      </c>
    </row>
    <row r="11" spans="1:35" ht="27" x14ac:dyDescent="0.25">
      <c r="A11" t="s">
        <v>410</v>
      </c>
      <c r="C11" s="3" t="s">
        <v>1124</v>
      </c>
      <c r="D11" s="3" t="s">
        <v>53</v>
      </c>
      <c r="F11" s="3" t="s">
        <v>179</v>
      </c>
      <c r="G11" s="2" t="s">
        <v>202</v>
      </c>
      <c r="H11" s="3" t="s">
        <v>216</v>
      </c>
      <c r="I11" s="3" t="s">
        <v>66</v>
      </c>
      <c r="J11" s="3" t="s">
        <v>383</v>
      </c>
      <c r="K11" s="3" t="s">
        <v>420</v>
      </c>
      <c r="L11" s="3" t="s">
        <v>1095</v>
      </c>
      <c r="M11" s="3" t="s">
        <v>436</v>
      </c>
      <c r="N11" s="3" t="s">
        <v>476</v>
      </c>
      <c r="O11" s="3" t="s">
        <v>646</v>
      </c>
      <c r="P11" s="3" t="s">
        <v>502</v>
      </c>
      <c r="Q11" s="3" t="s">
        <v>531</v>
      </c>
      <c r="R11" s="3" t="s">
        <v>1131</v>
      </c>
      <c r="T11" s="3" t="s">
        <v>677</v>
      </c>
      <c r="U11" s="3" t="s">
        <v>712</v>
      </c>
      <c r="V11" s="3" t="s">
        <v>727</v>
      </c>
      <c r="W11" s="3" t="s">
        <v>758</v>
      </c>
      <c r="X11" s="3" t="s">
        <v>781</v>
      </c>
      <c r="Y11" s="3" t="s">
        <v>839</v>
      </c>
      <c r="Z11" s="3" t="s">
        <v>956</v>
      </c>
      <c r="AA11" s="3" t="s">
        <v>875</v>
      </c>
      <c r="AB11" s="3" t="s">
        <v>888</v>
      </c>
      <c r="AD11" s="3" t="s">
        <v>895</v>
      </c>
      <c r="AE11" s="3" t="s">
        <v>977</v>
      </c>
      <c r="AF11" s="3" t="s">
        <v>1003</v>
      </c>
      <c r="AG11" s="3" t="s">
        <v>1041</v>
      </c>
    </row>
    <row r="12" spans="1:35" ht="27" x14ac:dyDescent="0.25">
      <c r="A12" t="s">
        <v>1084</v>
      </c>
      <c r="C12" s="3" t="s">
        <v>857</v>
      </c>
      <c r="D12" s="3" t="s">
        <v>55</v>
      </c>
      <c r="F12" s="3" t="s">
        <v>180</v>
      </c>
      <c r="G12" s="2" t="s">
        <v>211</v>
      </c>
      <c r="H12" s="3" t="s">
        <v>225</v>
      </c>
      <c r="I12" s="3" t="s">
        <v>271</v>
      </c>
      <c r="J12" s="3" t="s">
        <v>392</v>
      </c>
      <c r="K12" s="3" t="s">
        <v>421</v>
      </c>
      <c r="L12" s="3" t="s">
        <v>1096</v>
      </c>
      <c r="M12" s="3" t="s">
        <v>437</v>
      </c>
      <c r="N12" s="3" t="s">
        <v>477</v>
      </c>
      <c r="O12" s="3" t="s">
        <v>647</v>
      </c>
      <c r="P12" s="3" t="s">
        <v>503</v>
      </c>
      <c r="Q12" s="3" t="s">
        <v>532</v>
      </c>
      <c r="T12" s="3" t="s">
        <v>678</v>
      </c>
      <c r="U12" s="3" t="s">
        <v>713</v>
      </c>
      <c r="V12" s="3" t="s">
        <v>728</v>
      </c>
      <c r="W12" s="3" t="s">
        <v>759</v>
      </c>
      <c r="X12" s="3" t="s">
        <v>782</v>
      </c>
      <c r="Y12" s="3" t="s">
        <v>830</v>
      </c>
      <c r="Z12" s="3" t="s">
        <v>861</v>
      </c>
      <c r="AA12" s="3" t="s">
        <v>876</v>
      </c>
      <c r="AB12" s="3" t="s">
        <v>880</v>
      </c>
      <c r="AD12" s="3" t="s">
        <v>532</v>
      </c>
      <c r="AE12" s="3" t="s">
        <v>109</v>
      </c>
      <c r="AF12" s="3" t="s">
        <v>1004</v>
      </c>
      <c r="AG12" s="3" t="s">
        <v>1049</v>
      </c>
    </row>
    <row r="13" spans="1:35" ht="27" x14ac:dyDescent="0.25">
      <c r="A13" t="s">
        <v>427</v>
      </c>
      <c r="C13" s="3" t="s">
        <v>1125</v>
      </c>
      <c r="D13" s="3" t="s">
        <v>56</v>
      </c>
      <c r="F13" s="3" t="s">
        <v>181</v>
      </c>
      <c r="G13" s="2" t="s">
        <v>208</v>
      </c>
      <c r="H13" s="3" t="s">
        <v>227</v>
      </c>
      <c r="I13" s="3" t="s">
        <v>272</v>
      </c>
      <c r="J13" s="3" t="s">
        <v>393</v>
      </c>
      <c r="K13" s="3" t="s">
        <v>422</v>
      </c>
      <c r="L13" s="3" t="s">
        <v>1097</v>
      </c>
      <c r="M13" s="3" t="s">
        <v>412</v>
      </c>
      <c r="N13" s="3" t="s">
        <v>478</v>
      </c>
      <c r="O13" s="3" t="s">
        <v>648</v>
      </c>
      <c r="P13" s="3" t="s">
        <v>504</v>
      </c>
      <c r="Q13" s="3" t="s">
        <v>533</v>
      </c>
      <c r="T13" s="3" t="s">
        <v>679</v>
      </c>
      <c r="U13" s="3" t="s">
        <v>704</v>
      </c>
      <c r="V13" s="3" t="s">
        <v>729</v>
      </c>
      <c r="W13" s="3" t="s">
        <v>96</v>
      </c>
      <c r="X13" s="3" t="s">
        <v>783</v>
      </c>
      <c r="Y13" s="3" t="s">
        <v>840</v>
      </c>
      <c r="Z13" s="3" t="s">
        <v>1111</v>
      </c>
      <c r="AA13" s="3" t="s">
        <v>877</v>
      </c>
      <c r="AB13" s="3" t="s">
        <v>889</v>
      </c>
      <c r="AD13" s="3" t="s">
        <v>900</v>
      </c>
      <c r="AE13" s="3" t="s">
        <v>978</v>
      </c>
      <c r="AF13" s="3" t="s">
        <v>1005</v>
      </c>
      <c r="AG13" s="3" t="s">
        <v>174</v>
      </c>
    </row>
    <row r="14" spans="1:35" ht="36" x14ac:dyDescent="0.25">
      <c r="A14" t="s">
        <v>465</v>
      </c>
      <c r="D14" s="3" t="s">
        <v>57</v>
      </c>
      <c r="F14" s="3" t="s">
        <v>182</v>
      </c>
      <c r="G14" s="2" t="s">
        <v>210</v>
      </c>
      <c r="H14" s="3" t="s">
        <v>226</v>
      </c>
      <c r="I14" s="3" t="s">
        <v>70</v>
      </c>
      <c r="J14" s="3" t="s">
        <v>394</v>
      </c>
      <c r="K14" s="3" t="s">
        <v>423</v>
      </c>
      <c r="L14" s="3" t="s">
        <v>129</v>
      </c>
      <c r="M14" s="3" t="s">
        <v>438</v>
      </c>
      <c r="N14" s="3" t="s">
        <v>479</v>
      </c>
      <c r="O14" s="3" t="s">
        <v>645</v>
      </c>
      <c r="P14" s="3" t="s">
        <v>505</v>
      </c>
      <c r="Q14" s="3" t="s">
        <v>534</v>
      </c>
      <c r="T14" s="3" t="s">
        <v>97</v>
      </c>
      <c r="U14" s="3" t="s">
        <v>714</v>
      </c>
      <c r="V14" s="3" t="s">
        <v>730</v>
      </c>
      <c r="W14" s="3" t="s">
        <v>730</v>
      </c>
      <c r="X14" s="3" t="s">
        <v>226</v>
      </c>
      <c r="Y14" s="3" t="s">
        <v>841</v>
      </c>
      <c r="Z14" s="3" t="s">
        <v>1112</v>
      </c>
      <c r="AA14" s="3" t="s">
        <v>878</v>
      </c>
      <c r="AB14" s="3" t="s">
        <v>890</v>
      </c>
      <c r="AD14" s="3" t="s">
        <v>901</v>
      </c>
      <c r="AE14" s="3" t="s">
        <v>979</v>
      </c>
      <c r="AF14" s="3" t="s">
        <v>1006</v>
      </c>
      <c r="AG14" s="3" t="s">
        <v>1050</v>
      </c>
    </row>
    <row r="15" spans="1:35" ht="36" x14ac:dyDescent="0.25">
      <c r="A15" t="s">
        <v>634</v>
      </c>
      <c r="D15" s="3" t="s">
        <v>58</v>
      </c>
      <c r="F15" s="3" t="s">
        <v>183</v>
      </c>
      <c r="G15" s="2" t="s">
        <v>212</v>
      </c>
      <c r="H15" s="3" t="s">
        <v>228</v>
      </c>
      <c r="I15" s="3" t="s">
        <v>273</v>
      </c>
      <c r="J15" s="3" t="s">
        <v>395</v>
      </c>
      <c r="K15" s="3" t="s">
        <v>424</v>
      </c>
      <c r="L15" s="3" t="s">
        <v>1098</v>
      </c>
      <c r="M15" s="3" t="s">
        <v>439</v>
      </c>
      <c r="N15" s="3" t="s">
        <v>480</v>
      </c>
      <c r="O15" s="3" t="s">
        <v>649</v>
      </c>
      <c r="P15" s="3" t="s">
        <v>506</v>
      </c>
      <c r="Q15" s="3" t="s">
        <v>535</v>
      </c>
      <c r="T15" s="3" t="s">
        <v>680</v>
      </c>
      <c r="U15" s="3" t="s">
        <v>715</v>
      </c>
      <c r="V15" s="3" t="s">
        <v>731</v>
      </c>
      <c r="W15" s="3" t="s">
        <v>762</v>
      </c>
      <c r="X15" s="3" t="s">
        <v>784</v>
      </c>
      <c r="Y15" s="3" t="s">
        <v>842</v>
      </c>
      <c r="Z15" s="3" t="s">
        <v>1113</v>
      </c>
      <c r="AB15" s="3" t="s">
        <v>891</v>
      </c>
      <c r="AD15" s="3" t="s">
        <v>902</v>
      </c>
      <c r="AE15" s="3" t="s">
        <v>980</v>
      </c>
      <c r="AF15" s="3" t="s">
        <v>1007</v>
      </c>
      <c r="AG15" s="3" t="s">
        <v>1051</v>
      </c>
    </row>
    <row r="16" spans="1:35" ht="36" x14ac:dyDescent="0.25">
      <c r="A16" t="s">
        <v>226</v>
      </c>
      <c r="D16" s="3" t="s">
        <v>59</v>
      </c>
      <c r="F16" s="3" t="s">
        <v>184</v>
      </c>
      <c r="G16" s="2" t="s">
        <v>198</v>
      </c>
      <c r="H16" s="3" t="s">
        <v>229</v>
      </c>
      <c r="I16" s="3" t="s">
        <v>274</v>
      </c>
      <c r="J16" s="3" t="s">
        <v>396</v>
      </c>
      <c r="K16" s="3" t="s">
        <v>425</v>
      </c>
      <c r="L16" s="3" t="s">
        <v>1099</v>
      </c>
      <c r="M16" s="3" t="s">
        <v>440</v>
      </c>
      <c r="N16" s="3" t="s">
        <v>481</v>
      </c>
      <c r="O16" s="3" t="s">
        <v>650</v>
      </c>
      <c r="P16" s="3" t="s">
        <v>493</v>
      </c>
      <c r="Q16" s="3" t="s">
        <v>536</v>
      </c>
      <c r="T16" s="3" t="s">
        <v>681</v>
      </c>
      <c r="U16" s="3" t="s">
        <v>716</v>
      </c>
      <c r="V16" s="3" t="s">
        <v>732</v>
      </c>
      <c r="W16" s="3" t="s">
        <v>764</v>
      </c>
      <c r="X16" s="3" t="s">
        <v>785</v>
      </c>
      <c r="Y16" s="3" t="s">
        <v>843</v>
      </c>
      <c r="AB16" s="3" t="s">
        <v>892</v>
      </c>
      <c r="AD16" s="3" t="s">
        <v>903</v>
      </c>
      <c r="AE16" s="3" t="s">
        <v>981</v>
      </c>
      <c r="AF16" s="3" t="s">
        <v>1008</v>
      </c>
      <c r="AG16" s="3" t="s">
        <v>1052</v>
      </c>
    </row>
    <row r="17" spans="1:33" ht="27" x14ac:dyDescent="0.25">
      <c r="A17" t="s">
        <v>522</v>
      </c>
      <c r="D17" s="3" t="s">
        <v>60</v>
      </c>
      <c r="F17" s="3" t="s">
        <v>185</v>
      </c>
      <c r="G17" s="2" t="s">
        <v>197</v>
      </c>
      <c r="H17" s="3" t="s">
        <v>230</v>
      </c>
      <c r="I17" s="3" t="s">
        <v>275</v>
      </c>
      <c r="J17" s="3" t="s">
        <v>397</v>
      </c>
      <c r="K17" s="3" t="s">
        <v>426</v>
      </c>
      <c r="L17" s="3" t="s">
        <v>1100</v>
      </c>
      <c r="M17" s="3" t="s">
        <v>441</v>
      </c>
      <c r="N17" s="3" t="s">
        <v>487</v>
      </c>
      <c r="O17" s="3" t="s">
        <v>651</v>
      </c>
      <c r="P17" s="3" t="s">
        <v>507</v>
      </c>
      <c r="Q17" s="3" t="s">
        <v>537</v>
      </c>
      <c r="T17" s="3" t="s">
        <v>682</v>
      </c>
      <c r="U17" s="3" t="s">
        <v>259</v>
      </c>
      <c r="V17" s="3" t="s">
        <v>733</v>
      </c>
      <c r="W17" s="3" t="s">
        <v>760</v>
      </c>
      <c r="X17" s="3" t="s">
        <v>786</v>
      </c>
      <c r="Y17" s="3" t="s">
        <v>844</v>
      </c>
      <c r="AD17" s="3" t="s">
        <v>904</v>
      </c>
      <c r="AE17" s="3" t="s">
        <v>982</v>
      </c>
      <c r="AF17" s="3" t="s">
        <v>1009</v>
      </c>
      <c r="AG17" s="3" t="s">
        <v>1053</v>
      </c>
    </row>
    <row r="18" spans="1:33" ht="45" x14ac:dyDescent="0.25">
      <c r="A18" t="s">
        <v>1126</v>
      </c>
      <c r="D18" s="3" t="s">
        <v>62</v>
      </c>
      <c r="F18" s="3" t="s">
        <v>186</v>
      </c>
      <c r="G18" s="2" t="s">
        <v>205</v>
      </c>
      <c r="H18" s="3" t="s">
        <v>231</v>
      </c>
      <c r="I18" s="3" t="s">
        <v>276</v>
      </c>
      <c r="J18" s="3" t="s">
        <v>398</v>
      </c>
      <c r="K18" s="3" t="s">
        <v>160</v>
      </c>
      <c r="L18" s="3" t="s">
        <v>1101</v>
      </c>
      <c r="M18" s="3" t="s">
        <v>442</v>
      </c>
      <c r="N18" s="3" t="s">
        <v>482</v>
      </c>
      <c r="O18" s="3" t="s">
        <v>652</v>
      </c>
      <c r="P18" s="3" t="s">
        <v>508</v>
      </c>
      <c r="Q18" s="3" t="s">
        <v>538</v>
      </c>
      <c r="T18" s="3" t="s">
        <v>683</v>
      </c>
      <c r="V18" s="3" t="s">
        <v>734</v>
      </c>
      <c r="W18" s="3" t="s">
        <v>761</v>
      </c>
      <c r="X18" s="3" t="s">
        <v>788</v>
      </c>
      <c r="Y18" s="3" t="s">
        <v>845</v>
      </c>
      <c r="AD18" s="3" t="s">
        <v>905</v>
      </c>
      <c r="AE18" s="3" t="s">
        <v>983</v>
      </c>
      <c r="AF18" s="3" t="s">
        <v>1010</v>
      </c>
      <c r="AG18" s="3" t="s">
        <v>1054</v>
      </c>
    </row>
    <row r="19" spans="1:33" ht="27" x14ac:dyDescent="0.25">
      <c r="A19" t="s">
        <v>1136</v>
      </c>
      <c r="D19" s="3" t="s">
        <v>61</v>
      </c>
      <c r="F19" s="3" t="s">
        <v>129</v>
      </c>
      <c r="G19" s="2" t="s">
        <v>213</v>
      </c>
      <c r="H19" s="3" t="s">
        <v>232</v>
      </c>
      <c r="I19" s="3" t="s">
        <v>289</v>
      </c>
      <c r="J19" s="3" t="s">
        <v>399</v>
      </c>
      <c r="L19" s="3" t="s">
        <v>1102</v>
      </c>
      <c r="M19" s="3" t="s">
        <v>443</v>
      </c>
      <c r="N19" s="3" t="s">
        <v>483</v>
      </c>
      <c r="O19" s="3" t="s">
        <v>653</v>
      </c>
      <c r="P19" s="3" t="s">
        <v>509</v>
      </c>
      <c r="Q19" s="3" t="s">
        <v>539</v>
      </c>
      <c r="T19" s="3" t="s">
        <v>684</v>
      </c>
      <c r="V19" s="3" t="s">
        <v>735</v>
      </c>
      <c r="W19" s="3" t="s">
        <v>765</v>
      </c>
      <c r="X19" s="3" t="s">
        <v>789</v>
      </c>
      <c r="Y19" s="3" t="s">
        <v>846</v>
      </c>
      <c r="AD19" s="3" t="s">
        <v>906</v>
      </c>
      <c r="AE19" s="3" t="s">
        <v>984</v>
      </c>
      <c r="AF19" s="3" t="s">
        <v>1011</v>
      </c>
      <c r="AG19" s="3" t="s">
        <v>1055</v>
      </c>
    </row>
    <row r="20" spans="1:33" ht="27" x14ac:dyDescent="0.25">
      <c r="A20" t="s">
        <v>666</v>
      </c>
      <c r="D20" s="3" t="s">
        <v>63</v>
      </c>
      <c r="F20" s="3" t="s">
        <v>187</v>
      </c>
      <c r="G20" s="2" t="s">
        <v>207</v>
      </c>
      <c r="H20" s="3" t="s">
        <v>233</v>
      </c>
      <c r="I20" s="3" t="s">
        <v>277</v>
      </c>
      <c r="J20" s="3" t="s">
        <v>400</v>
      </c>
      <c r="L20" s="3" t="s">
        <v>259</v>
      </c>
      <c r="M20" s="3" t="s">
        <v>444</v>
      </c>
      <c r="N20" s="3" t="s">
        <v>484</v>
      </c>
      <c r="O20" s="3" t="s">
        <v>654</v>
      </c>
      <c r="P20" s="3" t="s">
        <v>510</v>
      </c>
      <c r="Q20" s="3" t="s">
        <v>540</v>
      </c>
      <c r="T20" s="3" t="s">
        <v>685</v>
      </c>
      <c r="V20" s="3" t="s">
        <v>736</v>
      </c>
      <c r="W20" s="3" t="s">
        <v>766</v>
      </c>
      <c r="X20" s="3" t="s">
        <v>790</v>
      </c>
      <c r="Y20" s="3" t="s">
        <v>847</v>
      </c>
      <c r="AD20" s="3" t="s">
        <v>498</v>
      </c>
      <c r="AE20" s="3" t="s">
        <v>985</v>
      </c>
      <c r="AF20" s="3" t="s">
        <v>1012</v>
      </c>
      <c r="AG20" s="3" t="s">
        <v>1056</v>
      </c>
    </row>
    <row r="21" spans="1:33" ht="36" x14ac:dyDescent="0.25">
      <c r="A21" t="s">
        <v>1160</v>
      </c>
      <c r="D21" s="3" t="s">
        <v>64</v>
      </c>
      <c r="F21" s="3" t="s">
        <v>188</v>
      </c>
      <c r="G21" s="2" t="s">
        <v>200</v>
      </c>
      <c r="H21" s="3" t="s">
        <v>234</v>
      </c>
      <c r="I21" s="3" t="s">
        <v>278</v>
      </c>
      <c r="J21" s="3" t="s">
        <v>401</v>
      </c>
      <c r="L21" s="3" t="s">
        <v>1086</v>
      </c>
      <c r="M21" s="3" t="s">
        <v>445</v>
      </c>
      <c r="N21" s="3" t="s">
        <v>485</v>
      </c>
      <c r="O21" s="3" t="s">
        <v>655</v>
      </c>
      <c r="P21" s="3" t="s">
        <v>511</v>
      </c>
      <c r="Q21" s="3" t="s">
        <v>541</v>
      </c>
      <c r="T21" s="3" t="s">
        <v>668</v>
      </c>
      <c r="V21" s="3" t="s">
        <v>737</v>
      </c>
      <c r="W21" s="3" t="s">
        <v>768</v>
      </c>
      <c r="X21" s="3" t="s">
        <v>791</v>
      </c>
      <c r="Y21" s="3" t="s">
        <v>849</v>
      </c>
      <c r="AD21" s="3" t="s">
        <v>907</v>
      </c>
      <c r="AE21" s="3" t="s">
        <v>989</v>
      </c>
      <c r="AF21" s="3" t="s">
        <v>1013</v>
      </c>
      <c r="AG21" s="3" t="s">
        <v>1057</v>
      </c>
    </row>
    <row r="22" spans="1:33" ht="36" x14ac:dyDescent="0.25">
      <c r="A22" t="s">
        <v>717</v>
      </c>
      <c r="D22" s="3" t="s">
        <v>66</v>
      </c>
      <c r="F22" s="3" t="s">
        <v>189</v>
      </c>
      <c r="G22" s="2" t="s">
        <v>195</v>
      </c>
      <c r="H22" s="3" t="s">
        <v>235</v>
      </c>
      <c r="I22" s="3" t="s">
        <v>279</v>
      </c>
      <c r="J22" s="3" t="s">
        <v>402</v>
      </c>
      <c r="M22" s="3" t="s">
        <v>446</v>
      </c>
      <c r="N22" s="3" t="s">
        <v>486</v>
      </c>
      <c r="O22" s="3" t="s">
        <v>656</v>
      </c>
      <c r="P22" s="3" t="s">
        <v>512</v>
      </c>
      <c r="Q22" s="3" t="s">
        <v>542</v>
      </c>
      <c r="T22" s="3" t="s">
        <v>686</v>
      </c>
      <c r="V22" s="3" t="s">
        <v>738</v>
      </c>
      <c r="W22" s="3" t="s">
        <v>767</v>
      </c>
      <c r="X22" s="3" t="s">
        <v>437</v>
      </c>
      <c r="Y22" s="3" t="s">
        <v>850</v>
      </c>
      <c r="AD22" s="3" t="s">
        <v>908</v>
      </c>
      <c r="AE22" s="3" t="s">
        <v>986</v>
      </c>
      <c r="AF22" s="3" t="s">
        <v>1014</v>
      </c>
      <c r="AG22" s="3" t="s">
        <v>1058</v>
      </c>
    </row>
    <row r="23" spans="1:33" ht="27" x14ac:dyDescent="0.25">
      <c r="A23" t="s">
        <v>747</v>
      </c>
      <c r="D23" s="3" t="s">
        <v>67</v>
      </c>
      <c r="F23" s="3" t="s">
        <v>190</v>
      </c>
      <c r="G23" s="2" t="s">
        <v>199</v>
      </c>
      <c r="H23" s="3" t="s">
        <v>237</v>
      </c>
      <c r="I23" s="3" t="s">
        <v>280</v>
      </c>
      <c r="J23" s="3" t="s">
        <v>403</v>
      </c>
      <c r="M23" s="3" t="s">
        <v>238</v>
      </c>
      <c r="N23" s="3" t="s">
        <v>488</v>
      </c>
      <c r="O23" s="3" t="s">
        <v>657</v>
      </c>
      <c r="P23" s="3" t="s">
        <v>513</v>
      </c>
      <c r="Q23" s="3" t="s">
        <v>543</v>
      </c>
      <c r="T23" s="3" t="s">
        <v>687</v>
      </c>
      <c r="V23" s="3" t="s">
        <v>403</v>
      </c>
      <c r="W23" s="3" t="s">
        <v>422</v>
      </c>
      <c r="X23" s="3" t="s">
        <v>810</v>
      </c>
      <c r="Y23" s="3" t="s">
        <v>848</v>
      </c>
      <c r="AD23" s="3" t="s">
        <v>82</v>
      </c>
      <c r="AE23" s="3" t="s">
        <v>987</v>
      </c>
      <c r="AF23" s="3" t="s">
        <v>1015</v>
      </c>
      <c r="AG23" s="3" t="s">
        <v>1046</v>
      </c>
    </row>
    <row r="24" spans="1:33" ht="45" x14ac:dyDescent="0.25">
      <c r="A24" t="s">
        <v>116</v>
      </c>
      <c r="D24" s="3" t="s">
        <v>68</v>
      </c>
      <c r="F24" s="3" t="s">
        <v>191</v>
      </c>
      <c r="H24" s="3" t="s">
        <v>236</v>
      </c>
      <c r="I24" s="3" t="s">
        <v>290</v>
      </c>
      <c r="J24" s="3" t="s">
        <v>404</v>
      </c>
      <c r="M24" s="3" t="s">
        <v>447</v>
      </c>
      <c r="N24" s="3" t="s">
        <v>489</v>
      </c>
      <c r="O24" s="3" t="s">
        <v>658</v>
      </c>
      <c r="P24" s="3" t="s">
        <v>514</v>
      </c>
      <c r="Q24" s="3" t="s">
        <v>544</v>
      </c>
      <c r="T24" s="3" t="s">
        <v>688</v>
      </c>
      <c r="V24" s="3" t="s">
        <v>739</v>
      </c>
      <c r="W24" s="3" t="s">
        <v>769</v>
      </c>
      <c r="X24" s="3" t="s">
        <v>792</v>
      </c>
      <c r="Y24" s="3" t="s">
        <v>851</v>
      </c>
      <c r="AD24" s="3" t="s">
        <v>909</v>
      </c>
      <c r="AE24" s="3" t="s">
        <v>988</v>
      </c>
      <c r="AF24" s="3" t="s">
        <v>994</v>
      </c>
      <c r="AG24" s="3" t="s">
        <v>1059</v>
      </c>
    </row>
    <row r="25" spans="1:33" ht="36" x14ac:dyDescent="0.25">
      <c r="A25" t="s">
        <v>1163</v>
      </c>
      <c r="D25" s="3" t="s">
        <v>69</v>
      </c>
      <c r="F25" s="3" t="s">
        <v>192</v>
      </c>
      <c r="H25" s="3" t="s">
        <v>238</v>
      </c>
      <c r="I25" s="3" t="s">
        <v>281</v>
      </c>
      <c r="J25" s="3" t="s">
        <v>405</v>
      </c>
      <c r="M25" s="3" t="s">
        <v>323</v>
      </c>
      <c r="N25" s="3" t="s">
        <v>490</v>
      </c>
      <c r="O25" s="3" t="s">
        <v>636</v>
      </c>
      <c r="P25" s="3" t="s">
        <v>515</v>
      </c>
      <c r="Q25" s="3" t="s">
        <v>545</v>
      </c>
      <c r="T25" s="3" t="s">
        <v>399</v>
      </c>
      <c r="V25" s="3" t="s">
        <v>740</v>
      </c>
      <c r="W25" s="3" t="s">
        <v>770</v>
      </c>
      <c r="X25" s="3" t="s">
        <v>793</v>
      </c>
      <c r="Y25" s="3" t="s">
        <v>852</v>
      </c>
      <c r="AD25" s="3" t="s">
        <v>910</v>
      </c>
      <c r="AE25" s="3" t="s">
        <v>990</v>
      </c>
      <c r="AF25" s="3" t="s">
        <v>1016</v>
      </c>
      <c r="AG25" s="3" t="s">
        <v>1060</v>
      </c>
    </row>
    <row r="26" spans="1:33" ht="36" x14ac:dyDescent="0.25">
      <c r="A26" t="s">
        <v>1103</v>
      </c>
      <c r="D26" s="3" t="s">
        <v>70</v>
      </c>
      <c r="H26" s="3" t="s">
        <v>239</v>
      </c>
      <c r="I26" s="3" t="s">
        <v>282</v>
      </c>
      <c r="J26" s="3" t="s">
        <v>406</v>
      </c>
      <c r="M26" s="3" t="s">
        <v>448</v>
      </c>
      <c r="N26" s="3" t="s">
        <v>491</v>
      </c>
      <c r="O26" s="3" t="s">
        <v>659</v>
      </c>
      <c r="P26" s="3" t="s">
        <v>516</v>
      </c>
      <c r="Q26" s="3" t="s">
        <v>546</v>
      </c>
      <c r="T26" s="3" t="s">
        <v>689</v>
      </c>
      <c r="V26" s="3" t="s">
        <v>741</v>
      </c>
      <c r="W26" s="3" t="s">
        <v>771</v>
      </c>
      <c r="X26" s="3" t="s">
        <v>794</v>
      </c>
      <c r="Y26" s="3" t="s">
        <v>853</v>
      </c>
      <c r="AD26" s="3" t="s">
        <v>911</v>
      </c>
      <c r="AE26" s="3" t="s">
        <v>969</v>
      </c>
      <c r="AF26" s="3" t="s">
        <v>1017</v>
      </c>
      <c r="AG26" s="3" t="s">
        <v>109</v>
      </c>
    </row>
    <row r="27" spans="1:33" ht="36" x14ac:dyDescent="0.25">
      <c r="A27" t="s">
        <v>868</v>
      </c>
      <c r="D27" s="3" t="s">
        <v>71</v>
      </c>
      <c r="H27" s="3" t="s">
        <v>240</v>
      </c>
      <c r="I27" s="3" t="s">
        <v>283</v>
      </c>
      <c r="J27" s="3" t="s">
        <v>407</v>
      </c>
      <c r="M27" s="3" t="s">
        <v>449</v>
      </c>
      <c r="N27" s="3" t="s">
        <v>467</v>
      </c>
      <c r="O27" s="3" t="s">
        <v>660</v>
      </c>
      <c r="P27" s="3" t="s">
        <v>133</v>
      </c>
      <c r="Q27" s="3" t="s">
        <v>230</v>
      </c>
      <c r="T27" s="3" t="s">
        <v>690</v>
      </c>
      <c r="V27" s="3" t="s">
        <v>742</v>
      </c>
      <c r="W27" s="3" t="s">
        <v>772</v>
      </c>
      <c r="X27" s="3" t="s">
        <v>795</v>
      </c>
      <c r="Y27" s="3" t="s">
        <v>854</v>
      </c>
      <c r="AD27" s="3" t="s">
        <v>912</v>
      </c>
      <c r="AE27" s="3" t="s">
        <v>459</v>
      </c>
      <c r="AF27" s="3" t="s">
        <v>1018</v>
      </c>
      <c r="AG27" s="3" t="s">
        <v>307</v>
      </c>
    </row>
    <row r="28" spans="1:33" ht="36" x14ac:dyDescent="0.25">
      <c r="A28" t="s">
        <v>402</v>
      </c>
      <c r="D28" s="3" t="s">
        <v>72</v>
      </c>
      <c r="H28" s="3" t="s">
        <v>241</v>
      </c>
      <c r="I28" s="3" t="s">
        <v>284</v>
      </c>
      <c r="J28" s="3" t="s">
        <v>408</v>
      </c>
      <c r="M28" s="3" t="s">
        <v>450</v>
      </c>
      <c r="O28" s="3" t="s">
        <v>401</v>
      </c>
      <c r="P28" s="3" t="s">
        <v>517</v>
      </c>
      <c r="Q28" s="3" t="s">
        <v>547</v>
      </c>
      <c r="T28" s="3" t="s">
        <v>691</v>
      </c>
      <c r="V28" s="3" t="s">
        <v>719</v>
      </c>
      <c r="W28" s="3" t="s">
        <v>490</v>
      </c>
      <c r="X28" s="3" t="s">
        <v>796</v>
      </c>
      <c r="Y28" s="3" t="s">
        <v>855</v>
      </c>
      <c r="AD28" s="3" t="s">
        <v>913</v>
      </c>
      <c r="AE28" s="3" t="s">
        <v>991</v>
      </c>
      <c r="AF28" s="3" t="s">
        <v>1020</v>
      </c>
      <c r="AG28" s="3" t="s">
        <v>1061</v>
      </c>
    </row>
    <row r="29" spans="1:33" ht="27" x14ac:dyDescent="0.25">
      <c r="A29" t="s">
        <v>1164</v>
      </c>
      <c r="D29" s="3" t="s">
        <v>73</v>
      </c>
      <c r="H29" s="3" t="s">
        <v>242</v>
      </c>
      <c r="I29" s="3" t="s">
        <v>285</v>
      </c>
      <c r="J29" s="3" t="s">
        <v>409</v>
      </c>
      <c r="M29" s="3" t="s">
        <v>429</v>
      </c>
      <c r="O29" s="3" t="s">
        <v>661</v>
      </c>
      <c r="P29" s="3" t="s">
        <v>518</v>
      </c>
      <c r="Q29" s="3" t="s">
        <v>548</v>
      </c>
      <c r="T29" s="3" t="s">
        <v>692</v>
      </c>
      <c r="V29" s="3" t="s">
        <v>743</v>
      </c>
      <c r="W29" s="3" t="s">
        <v>763</v>
      </c>
      <c r="X29" s="3" t="s">
        <v>797</v>
      </c>
      <c r="Y29" s="3" t="s">
        <v>856</v>
      </c>
      <c r="AD29" s="3" t="s">
        <v>914</v>
      </c>
      <c r="AF29" s="3" t="s">
        <v>1021</v>
      </c>
      <c r="AG29" s="3" t="s">
        <v>1062</v>
      </c>
    </row>
    <row r="30" spans="1:33" ht="27" x14ac:dyDescent="0.25">
      <c r="A30" t="s">
        <v>893</v>
      </c>
      <c r="D30" s="3" t="s">
        <v>74</v>
      </c>
      <c r="H30" s="3" t="s">
        <v>198</v>
      </c>
      <c r="I30" s="3" t="s">
        <v>286</v>
      </c>
      <c r="M30" s="3" t="s">
        <v>451</v>
      </c>
      <c r="O30" s="3" t="s">
        <v>662</v>
      </c>
      <c r="P30" s="3" t="s">
        <v>519</v>
      </c>
      <c r="Q30" s="3" t="s">
        <v>549</v>
      </c>
      <c r="T30" s="3" t="s">
        <v>693</v>
      </c>
      <c r="V30" s="3" t="s">
        <v>744</v>
      </c>
      <c r="W30" s="3" t="s">
        <v>749</v>
      </c>
      <c r="X30" s="3" t="s">
        <v>798</v>
      </c>
      <c r="Y30" s="3" t="s">
        <v>857</v>
      </c>
      <c r="AD30" s="3" t="s">
        <v>230</v>
      </c>
      <c r="AF30" s="3" t="s">
        <v>1022</v>
      </c>
      <c r="AG30" s="3" t="s">
        <v>1063</v>
      </c>
    </row>
    <row r="31" spans="1:33" ht="27" x14ac:dyDescent="0.25">
      <c r="A31" t="s">
        <v>459</v>
      </c>
      <c r="D31" s="3" t="s">
        <v>75</v>
      </c>
      <c r="H31" s="3" t="s">
        <v>243</v>
      </c>
      <c r="I31" s="3" t="s">
        <v>287</v>
      </c>
      <c r="M31" s="3" t="s">
        <v>452</v>
      </c>
      <c r="O31" s="3" t="s">
        <v>663</v>
      </c>
      <c r="P31" s="3" t="s">
        <v>520</v>
      </c>
      <c r="Q31" s="3" t="s">
        <v>550</v>
      </c>
      <c r="T31" s="3" t="s">
        <v>347</v>
      </c>
      <c r="V31" s="3" t="s">
        <v>745</v>
      </c>
      <c r="W31" s="3" t="s">
        <v>773</v>
      </c>
      <c r="X31" s="3" t="s">
        <v>799</v>
      </c>
      <c r="Y31" s="3" t="s">
        <v>858</v>
      </c>
      <c r="AD31" s="3" t="s">
        <v>915</v>
      </c>
      <c r="AF31" s="3" t="s">
        <v>1023</v>
      </c>
      <c r="AG31" s="3" t="s">
        <v>769</v>
      </c>
    </row>
    <row r="32" spans="1:33" ht="27" x14ac:dyDescent="0.25">
      <c r="A32" t="s">
        <v>992</v>
      </c>
      <c r="D32" s="3" t="s">
        <v>77</v>
      </c>
      <c r="H32" s="3" t="s">
        <v>244</v>
      </c>
      <c r="I32" s="3" t="s">
        <v>288</v>
      </c>
      <c r="M32" s="3" t="s">
        <v>453</v>
      </c>
      <c r="O32" s="3" t="s">
        <v>664</v>
      </c>
      <c r="P32" s="3" t="s">
        <v>521</v>
      </c>
      <c r="Q32" s="3" t="s">
        <v>551</v>
      </c>
      <c r="T32" s="3" t="s">
        <v>694</v>
      </c>
      <c r="V32" s="3" t="s">
        <v>746</v>
      </c>
      <c r="X32" s="3" t="s">
        <v>800</v>
      </c>
      <c r="Y32" s="3" t="s">
        <v>859</v>
      </c>
      <c r="AD32" s="3" t="s">
        <v>916</v>
      </c>
      <c r="AF32" s="3" t="s">
        <v>1024</v>
      </c>
      <c r="AG32" s="3" t="s">
        <v>1064</v>
      </c>
    </row>
    <row r="33" spans="1:33" ht="27" x14ac:dyDescent="0.25">
      <c r="A33" t="s">
        <v>1161</v>
      </c>
      <c r="D33" s="3" t="s">
        <v>78</v>
      </c>
      <c r="H33" s="3" t="s">
        <v>245</v>
      </c>
      <c r="I33" s="3" t="s">
        <v>291</v>
      </c>
      <c r="M33" s="3" t="s">
        <v>454</v>
      </c>
      <c r="O33" s="3" t="s">
        <v>665</v>
      </c>
      <c r="Q33" s="3" t="s">
        <v>552</v>
      </c>
      <c r="T33" s="3" t="s">
        <v>695</v>
      </c>
      <c r="X33" s="3" t="s">
        <v>801</v>
      </c>
      <c r="Y33" s="3" t="s">
        <v>860</v>
      </c>
      <c r="AD33" s="3" t="s">
        <v>917</v>
      </c>
      <c r="AF33" s="3" t="s">
        <v>1025</v>
      </c>
      <c r="AG33" s="3" t="s">
        <v>1065</v>
      </c>
    </row>
    <row r="34" spans="1:33" ht="36" x14ac:dyDescent="0.25">
      <c r="A34" t="s">
        <v>1140</v>
      </c>
      <c r="D34" s="3" t="s">
        <v>79</v>
      </c>
      <c r="H34" s="3" t="s">
        <v>246</v>
      </c>
      <c r="I34" s="3" t="s">
        <v>292</v>
      </c>
      <c r="M34" s="3" t="s">
        <v>251</v>
      </c>
      <c r="Q34" s="3" t="s">
        <v>553</v>
      </c>
      <c r="T34" s="3" t="s">
        <v>697</v>
      </c>
      <c r="X34" s="3" t="s">
        <v>802</v>
      </c>
      <c r="Y34" s="3" t="s">
        <v>597</v>
      </c>
      <c r="AD34" s="3" t="s">
        <v>918</v>
      </c>
      <c r="AF34" s="3" t="s">
        <v>1026</v>
      </c>
      <c r="AG34" s="3" t="s">
        <v>988</v>
      </c>
    </row>
    <row r="35" spans="1:33" ht="36" x14ac:dyDescent="0.25">
      <c r="A35" t="s">
        <v>1148</v>
      </c>
      <c r="D35" s="3" t="s">
        <v>80</v>
      </c>
      <c r="H35" s="3" t="s">
        <v>247</v>
      </c>
      <c r="I35" s="3" t="s">
        <v>293</v>
      </c>
      <c r="M35" s="3" t="s">
        <v>455</v>
      </c>
      <c r="Q35" s="3" t="s">
        <v>554</v>
      </c>
      <c r="T35" s="3" t="s">
        <v>698</v>
      </c>
      <c r="X35" s="3" t="s">
        <v>109</v>
      </c>
      <c r="Y35" s="3" t="s">
        <v>861</v>
      </c>
      <c r="AD35" s="3" t="s">
        <v>919</v>
      </c>
      <c r="AF35" s="3" t="s">
        <v>1027</v>
      </c>
      <c r="AG35" s="3" t="s">
        <v>1066</v>
      </c>
    </row>
    <row r="36" spans="1:33" ht="27" x14ac:dyDescent="0.25">
      <c r="A36" t="s">
        <v>41</v>
      </c>
      <c r="D36" s="3" t="s">
        <v>65</v>
      </c>
      <c r="H36" s="3" t="s">
        <v>248</v>
      </c>
      <c r="I36" s="3" t="s">
        <v>294</v>
      </c>
      <c r="M36" s="3" t="s">
        <v>456</v>
      </c>
      <c r="Q36" s="3" t="s">
        <v>555</v>
      </c>
      <c r="T36" s="3" t="s">
        <v>696</v>
      </c>
      <c r="X36" s="3" t="s">
        <v>803</v>
      </c>
      <c r="Y36" s="3" t="s">
        <v>862</v>
      </c>
      <c r="AD36" s="3" t="s">
        <v>920</v>
      </c>
      <c r="AF36" s="3" t="s">
        <v>1028</v>
      </c>
      <c r="AG36" s="3" t="s">
        <v>1067</v>
      </c>
    </row>
    <row r="37" spans="1:33" ht="18" x14ac:dyDescent="0.25">
      <c r="D37" s="3" t="s">
        <v>81</v>
      </c>
      <c r="H37" s="3" t="s">
        <v>249</v>
      </c>
      <c r="I37" s="3" t="s">
        <v>295</v>
      </c>
      <c r="M37" s="3" t="s">
        <v>457</v>
      </c>
      <c r="Q37" s="3" t="s">
        <v>556</v>
      </c>
      <c r="T37" s="3" t="s">
        <v>699</v>
      </c>
      <c r="X37" s="3" t="s">
        <v>804</v>
      </c>
      <c r="Y37" s="3" t="s">
        <v>863</v>
      </c>
      <c r="AD37" s="3" t="s">
        <v>921</v>
      </c>
      <c r="AF37" s="3" t="s">
        <v>1029</v>
      </c>
      <c r="AG37" s="3" t="s">
        <v>1068</v>
      </c>
    </row>
    <row r="38" spans="1:33" ht="27" x14ac:dyDescent="0.25">
      <c r="D38" s="3" t="s">
        <v>82</v>
      </c>
      <c r="H38" s="3" t="s">
        <v>250</v>
      </c>
      <c r="I38" s="3" t="s">
        <v>296</v>
      </c>
      <c r="M38" s="3" t="s">
        <v>458</v>
      </c>
      <c r="Q38" s="3" t="s">
        <v>557</v>
      </c>
      <c r="T38" s="3" t="s">
        <v>700</v>
      </c>
      <c r="X38" s="3" t="s">
        <v>805</v>
      </c>
      <c r="Y38" s="3" t="s">
        <v>864</v>
      </c>
      <c r="AD38" s="3" t="s">
        <v>922</v>
      </c>
      <c r="AF38" s="3" t="s">
        <v>1030</v>
      </c>
      <c r="AG38" s="3" t="s">
        <v>1069</v>
      </c>
    </row>
    <row r="39" spans="1:33" ht="18" x14ac:dyDescent="0.25">
      <c r="D39" s="3" t="s">
        <v>83</v>
      </c>
      <c r="H39" s="3" t="s">
        <v>251</v>
      </c>
      <c r="I39" s="3" t="s">
        <v>297</v>
      </c>
      <c r="M39" s="3" t="s">
        <v>459</v>
      </c>
      <c r="Q39" s="3" t="s">
        <v>558</v>
      </c>
      <c r="T39" s="3" t="s">
        <v>701</v>
      </c>
      <c r="X39" s="3" t="s">
        <v>806</v>
      </c>
      <c r="Y39" s="3" t="s">
        <v>865</v>
      </c>
      <c r="AD39" s="3" t="s">
        <v>923</v>
      </c>
      <c r="AF39" s="3" t="s">
        <v>1031</v>
      </c>
      <c r="AG39" s="3" t="s">
        <v>1070</v>
      </c>
    </row>
    <row r="40" spans="1:33" ht="27" x14ac:dyDescent="0.25">
      <c r="D40" s="3" t="s">
        <v>84</v>
      </c>
      <c r="H40" s="3" t="s">
        <v>252</v>
      </c>
      <c r="I40" s="3" t="s">
        <v>298</v>
      </c>
      <c r="M40" s="3" t="s">
        <v>460</v>
      </c>
      <c r="Q40" s="3" t="s">
        <v>96</v>
      </c>
      <c r="X40" s="3" t="s">
        <v>807</v>
      </c>
      <c r="Y40" s="3" t="s">
        <v>155</v>
      </c>
      <c r="AD40" s="3" t="s">
        <v>97</v>
      </c>
      <c r="AF40" s="3" t="s">
        <v>1032</v>
      </c>
      <c r="AG40" s="3" t="s">
        <v>1071</v>
      </c>
    </row>
    <row r="41" spans="1:33" ht="18" x14ac:dyDescent="0.25">
      <c r="D41" s="3" t="s">
        <v>85</v>
      </c>
      <c r="H41" s="3" t="s">
        <v>253</v>
      </c>
      <c r="I41" s="3" t="s">
        <v>299</v>
      </c>
      <c r="M41" s="3" t="s">
        <v>461</v>
      </c>
      <c r="Q41" s="3" t="s">
        <v>559</v>
      </c>
      <c r="X41" s="3" t="s">
        <v>578</v>
      </c>
      <c r="Y41" s="3" t="s">
        <v>866</v>
      </c>
      <c r="AD41" s="3" t="s">
        <v>924</v>
      </c>
      <c r="AF41" s="3" t="s">
        <v>1033</v>
      </c>
      <c r="AG41" s="3" t="s">
        <v>1072</v>
      </c>
    </row>
    <row r="42" spans="1:33" ht="18" x14ac:dyDescent="0.25">
      <c r="D42" s="3" t="s">
        <v>86</v>
      </c>
      <c r="H42" s="3" t="s">
        <v>254</v>
      </c>
      <c r="I42" s="3" t="s">
        <v>300</v>
      </c>
      <c r="M42" s="3" t="s">
        <v>462</v>
      </c>
      <c r="Q42" s="3" t="s">
        <v>560</v>
      </c>
      <c r="X42" s="3" t="s">
        <v>116</v>
      </c>
      <c r="Y42" s="3" t="s">
        <v>867</v>
      </c>
      <c r="AD42" s="3" t="s">
        <v>925</v>
      </c>
      <c r="AF42" s="3" t="s">
        <v>138</v>
      </c>
      <c r="AG42" s="3" t="s">
        <v>1073</v>
      </c>
    </row>
    <row r="43" spans="1:33" ht="45" x14ac:dyDescent="0.25">
      <c r="D43" s="3" t="s">
        <v>87</v>
      </c>
      <c r="H43" s="3" t="s">
        <v>255</v>
      </c>
      <c r="I43" s="3" t="s">
        <v>301</v>
      </c>
      <c r="M43" s="3" t="s">
        <v>463</v>
      </c>
      <c r="Q43" s="3" t="s">
        <v>561</v>
      </c>
      <c r="X43" s="3" t="s">
        <v>808</v>
      </c>
      <c r="AD43" s="3" t="s">
        <v>926</v>
      </c>
      <c r="AF43" s="3" t="s">
        <v>1019</v>
      </c>
      <c r="AG43" s="3" t="s">
        <v>1074</v>
      </c>
    </row>
    <row r="44" spans="1:33" ht="18" x14ac:dyDescent="0.25">
      <c r="D44" s="3" t="s">
        <v>88</v>
      </c>
      <c r="H44" s="3" t="s">
        <v>256</v>
      </c>
      <c r="I44" s="3" t="s">
        <v>302</v>
      </c>
      <c r="M44" s="3" t="s">
        <v>464</v>
      </c>
      <c r="Q44" s="3" t="s">
        <v>562</v>
      </c>
      <c r="X44" s="3" t="s">
        <v>809</v>
      </c>
      <c r="AD44" s="3" t="s">
        <v>927</v>
      </c>
      <c r="AF44" s="3" t="s">
        <v>1034</v>
      </c>
      <c r="AG44" s="3" t="s">
        <v>1075</v>
      </c>
    </row>
    <row r="45" spans="1:33" ht="36" x14ac:dyDescent="0.25">
      <c r="D45" s="3" t="s">
        <v>76</v>
      </c>
      <c r="H45" s="3" t="s">
        <v>257</v>
      </c>
      <c r="I45" s="3" t="s">
        <v>303</v>
      </c>
      <c r="Q45" s="3" t="s">
        <v>563</v>
      </c>
      <c r="X45" s="3" t="s">
        <v>775</v>
      </c>
      <c r="AD45" s="3" t="s">
        <v>928</v>
      </c>
      <c r="AF45" s="3" t="s">
        <v>458</v>
      </c>
    </row>
    <row r="46" spans="1:33" ht="27" x14ac:dyDescent="0.25">
      <c r="D46" s="3" t="s">
        <v>147</v>
      </c>
      <c r="H46" s="3" t="s">
        <v>258</v>
      </c>
      <c r="I46" s="3" t="s">
        <v>304</v>
      </c>
      <c r="Q46" s="3" t="s">
        <v>564</v>
      </c>
      <c r="X46" s="3" t="s">
        <v>811</v>
      </c>
      <c r="AD46" s="3" t="s">
        <v>929</v>
      </c>
      <c r="AF46" s="3" t="s">
        <v>1035</v>
      </c>
    </row>
    <row r="47" spans="1:33" ht="18" x14ac:dyDescent="0.25">
      <c r="D47" s="3" t="s">
        <v>89</v>
      </c>
      <c r="H47" s="3" t="s">
        <v>259</v>
      </c>
      <c r="I47" s="3" t="s">
        <v>105</v>
      </c>
      <c r="Q47" s="3" t="s">
        <v>565</v>
      </c>
      <c r="X47" s="3" t="s">
        <v>812</v>
      </c>
      <c r="AD47" s="3" t="s">
        <v>930</v>
      </c>
      <c r="AF47" s="3" t="s">
        <v>1036</v>
      </c>
    </row>
    <row r="48" spans="1:33" ht="18" x14ac:dyDescent="0.25">
      <c r="D48" s="3" t="s">
        <v>90</v>
      </c>
      <c r="H48" s="3" t="s">
        <v>260</v>
      </c>
      <c r="I48" s="3" t="s">
        <v>306</v>
      </c>
      <c r="Q48" s="3" t="s">
        <v>566</v>
      </c>
      <c r="X48" s="3" t="s">
        <v>813</v>
      </c>
      <c r="AD48" s="3" t="s">
        <v>487</v>
      </c>
      <c r="AF48" s="3" t="s">
        <v>1037</v>
      </c>
    </row>
    <row r="49" spans="4:32" ht="18" x14ac:dyDescent="0.25">
      <c r="D49" s="3" t="s">
        <v>91</v>
      </c>
      <c r="I49" s="3" t="s">
        <v>308</v>
      </c>
      <c r="Q49" s="3" t="s">
        <v>567</v>
      </c>
      <c r="X49" s="3" t="s">
        <v>814</v>
      </c>
      <c r="AD49" s="3" t="s">
        <v>931</v>
      </c>
      <c r="AF49" s="3" t="s">
        <v>1038</v>
      </c>
    </row>
    <row r="50" spans="4:32" ht="18" x14ac:dyDescent="0.25">
      <c r="D50" s="3" t="s">
        <v>92</v>
      </c>
      <c r="I50" s="3" t="s">
        <v>307</v>
      </c>
      <c r="Q50" s="3" t="s">
        <v>568</v>
      </c>
      <c r="X50" s="3" t="s">
        <v>815</v>
      </c>
      <c r="AD50" s="3" t="s">
        <v>932</v>
      </c>
    </row>
    <row r="51" spans="4:32" ht="27" x14ac:dyDescent="0.25">
      <c r="D51" s="3" t="s">
        <v>93</v>
      </c>
      <c r="I51" s="3" t="s">
        <v>305</v>
      </c>
      <c r="Q51" s="3" t="s">
        <v>569</v>
      </c>
      <c r="X51" s="3" t="s">
        <v>594</v>
      </c>
      <c r="AD51" s="3" t="s">
        <v>933</v>
      </c>
    </row>
    <row r="52" spans="4:32" ht="18" x14ac:dyDescent="0.25">
      <c r="D52" s="3" t="s">
        <v>94</v>
      </c>
      <c r="I52" s="3" t="s">
        <v>310</v>
      </c>
      <c r="Q52" s="3" t="s">
        <v>570</v>
      </c>
      <c r="X52" s="3" t="s">
        <v>816</v>
      </c>
      <c r="AD52" s="3" t="s">
        <v>934</v>
      </c>
    </row>
    <row r="53" spans="4:32" ht="18" x14ac:dyDescent="0.25">
      <c r="D53" s="3" t="s">
        <v>95</v>
      </c>
      <c r="I53" s="3" t="s">
        <v>311</v>
      </c>
      <c r="Q53" s="3" t="s">
        <v>571</v>
      </c>
      <c r="X53" s="3" t="s">
        <v>817</v>
      </c>
      <c r="AD53" s="3" t="s">
        <v>935</v>
      </c>
    </row>
    <row r="54" spans="4:32" ht="36" x14ac:dyDescent="0.25">
      <c r="D54" s="3" t="s">
        <v>96</v>
      </c>
      <c r="I54" s="3" t="s">
        <v>312</v>
      </c>
      <c r="Q54" s="3" t="s">
        <v>572</v>
      </c>
      <c r="X54" s="3" t="s">
        <v>825</v>
      </c>
      <c r="AD54" s="3" t="s">
        <v>936</v>
      </c>
    </row>
    <row r="55" spans="4:32" ht="27" x14ac:dyDescent="0.25">
      <c r="D55" s="3" t="s">
        <v>97</v>
      </c>
      <c r="I55" s="3" t="s">
        <v>313</v>
      </c>
      <c r="Q55" s="3" t="s">
        <v>443</v>
      </c>
      <c r="X55" s="3" t="s">
        <v>596</v>
      </c>
      <c r="AD55" s="3" t="s">
        <v>937</v>
      </c>
    </row>
    <row r="56" spans="4:32" ht="18" x14ac:dyDescent="0.25">
      <c r="D56" s="3" t="s">
        <v>98</v>
      </c>
      <c r="I56" s="3" t="s">
        <v>314</v>
      </c>
      <c r="Q56" s="3" t="s">
        <v>573</v>
      </c>
      <c r="X56" s="3" t="s">
        <v>819</v>
      </c>
      <c r="AD56" s="3" t="s">
        <v>938</v>
      </c>
    </row>
    <row r="57" spans="4:32" ht="18" x14ac:dyDescent="0.25">
      <c r="D57" s="3" t="s">
        <v>99</v>
      </c>
      <c r="I57" s="3" t="s">
        <v>315</v>
      </c>
      <c r="Q57" s="3" t="s">
        <v>574</v>
      </c>
      <c r="X57" s="3" t="s">
        <v>249</v>
      </c>
      <c r="AD57" s="3" t="s">
        <v>939</v>
      </c>
    </row>
    <row r="58" spans="4:32" ht="45" x14ac:dyDescent="0.25">
      <c r="D58" s="3" t="s">
        <v>100</v>
      </c>
      <c r="I58" s="3" t="s">
        <v>316</v>
      </c>
      <c r="Q58" s="3" t="s">
        <v>575</v>
      </c>
      <c r="X58" s="3" t="s">
        <v>820</v>
      </c>
      <c r="AD58" s="3" t="s">
        <v>940</v>
      </c>
    </row>
    <row r="59" spans="4:32" ht="18" x14ac:dyDescent="0.25">
      <c r="D59" s="3" t="s">
        <v>101</v>
      </c>
      <c r="I59" s="3" t="s">
        <v>317</v>
      </c>
      <c r="Q59" s="3" t="s">
        <v>576</v>
      </c>
      <c r="X59" s="3" t="s">
        <v>818</v>
      </c>
      <c r="AD59" s="3" t="s">
        <v>941</v>
      </c>
    </row>
    <row r="60" spans="4:32" ht="27" x14ac:dyDescent="0.25">
      <c r="D60" s="3" t="s">
        <v>102</v>
      </c>
      <c r="I60" s="3" t="s">
        <v>318</v>
      </c>
      <c r="Q60" s="3" t="s">
        <v>577</v>
      </c>
      <c r="X60" s="3" t="s">
        <v>144</v>
      </c>
      <c r="AD60" s="3" t="s">
        <v>942</v>
      </c>
    </row>
    <row r="61" spans="4:32" ht="36" x14ac:dyDescent="0.25">
      <c r="D61" s="3" t="s">
        <v>103</v>
      </c>
      <c r="I61" s="3" t="s">
        <v>319</v>
      </c>
      <c r="Q61" s="3" t="s">
        <v>578</v>
      </c>
      <c r="X61" s="3" t="s">
        <v>821</v>
      </c>
      <c r="AD61" s="3" t="s">
        <v>943</v>
      </c>
    </row>
    <row r="62" spans="4:32" x14ac:dyDescent="0.25">
      <c r="D62" s="3" t="s">
        <v>104</v>
      </c>
      <c r="I62" s="3" t="s">
        <v>320</v>
      </c>
      <c r="Q62" s="3" t="s">
        <v>116</v>
      </c>
      <c r="X62" s="3" t="s">
        <v>822</v>
      </c>
      <c r="AD62" s="3" t="s">
        <v>944</v>
      </c>
    </row>
    <row r="63" spans="4:32" ht="18" x14ac:dyDescent="0.25">
      <c r="D63" s="3" t="s">
        <v>105</v>
      </c>
      <c r="I63" s="3" t="s">
        <v>321</v>
      </c>
      <c r="Q63" s="3" t="s">
        <v>579</v>
      </c>
      <c r="X63" s="3" t="s">
        <v>823</v>
      </c>
      <c r="AD63" s="3" t="s">
        <v>945</v>
      </c>
    </row>
    <row r="64" spans="4:32" ht="18" x14ac:dyDescent="0.25">
      <c r="D64" s="3" t="s">
        <v>106</v>
      </c>
      <c r="I64" s="3" t="s">
        <v>322</v>
      </c>
      <c r="Q64" s="3" t="s">
        <v>580</v>
      </c>
      <c r="X64" s="3" t="s">
        <v>824</v>
      </c>
      <c r="AD64" s="3" t="s">
        <v>946</v>
      </c>
    </row>
    <row r="65" spans="4:30" ht="27" x14ac:dyDescent="0.25">
      <c r="D65" s="3" t="s">
        <v>107</v>
      </c>
      <c r="I65" s="3" t="s">
        <v>323</v>
      </c>
      <c r="Q65" s="3" t="s">
        <v>581</v>
      </c>
      <c r="X65" s="3" t="s">
        <v>826</v>
      </c>
      <c r="AD65" s="3" t="s">
        <v>947</v>
      </c>
    </row>
    <row r="66" spans="4:30" ht="18" x14ac:dyDescent="0.25">
      <c r="D66" s="3" t="s">
        <v>108</v>
      </c>
      <c r="I66" s="3" t="s">
        <v>324</v>
      </c>
      <c r="Q66" s="3" t="s">
        <v>582</v>
      </c>
      <c r="X66" s="3" t="s">
        <v>827</v>
      </c>
      <c r="AD66" s="3" t="s">
        <v>948</v>
      </c>
    </row>
    <row r="67" spans="4:30" ht="18" x14ac:dyDescent="0.25">
      <c r="D67" s="3" t="s">
        <v>109</v>
      </c>
      <c r="I67" s="3" t="s">
        <v>325</v>
      </c>
      <c r="Q67" s="3" t="s">
        <v>583</v>
      </c>
      <c r="AD67" s="3" t="s">
        <v>949</v>
      </c>
    </row>
    <row r="68" spans="4:30" ht="18" x14ac:dyDescent="0.25">
      <c r="D68" s="3" t="s">
        <v>110</v>
      </c>
      <c r="I68" s="3" t="s">
        <v>326</v>
      </c>
      <c r="Q68" s="3" t="s">
        <v>584</v>
      </c>
      <c r="AD68" s="3" t="s">
        <v>128</v>
      </c>
    </row>
    <row r="69" spans="4:30" ht="27" x14ac:dyDescent="0.25">
      <c r="D69" s="3" t="s">
        <v>111</v>
      </c>
      <c r="I69" s="3" t="s">
        <v>327</v>
      </c>
      <c r="Q69" s="3" t="s">
        <v>585</v>
      </c>
      <c r="AD69" s="3" t="s">
        <v>950</v>
      </c>
    </row>
    <row r="70" spans="4:30" ht="18" x14ac:dyDescent="0.25">
      <c r="D70" s="3" t="s">
        <v>112</v>
      </c>
      <c r="I70" s="3" t="s">
        <v>328</v>
      </c>
      <c r="Q70" s="3" t="s">
        <v>586</v>
      </c>
      <c r="AD70" s="3" t="s">
        <v>951</v>
      </c>
    </row>
    <row r="71" spans="4:30" ht="18" x14ac:dyDescent="0.25">
      <c r="D71" s="3" t="s">
        <v>44</v>
      </c>
      <c r="I71" s="3" t="s">
        <v>329</v>
      </c>
      <c r="Q71" s="3" t="s">
        <v>587</v>
      </c>
      <c r="AD71" s="3" t="s">
        <v>952</v>
      </c>
    </row>
    <row r="72" spans="4:30" ht="18" x14ac:dyDescent="0.25">
      <c r="D72" s="3" t="s">
        <v>113</v>
      </c>
      <c r="I72" s="3" t="s">
        <v>330</v>
      </c>
      <c r="Q72" s="3" t="s">
        <v>588</v>
      </c>
      <c r="AD72" s="3" t="s">
        <v>953</v>
      </c>
    </row>
    <row r="73" spans="4:30" ht="18" x14ac:dyDescent="0.25">
      <c r="D73" s="3" t="s">
        <v>114</v>
      </c>
      <c r="I73" s="3" t="s">
        <v>331</v>
      </c>
      <c r="Q73" s="3" t="s">
        <v>589</v>
      </c>
      <c r="AD73" s="3" t="s">
        <v>954</v>
      </c>
    </row>
    <row r="74" spans="4:30" ht="27" x14ac:dyDescent="0.25">
      <c r="D74" s="3" t="s">
        <v>115</v>
      </c>
      <c r="I74" s="3" t="s">
        <v>332</v>
      </c>
      <c r="Q74" s="3" t="s">
        <v>590</v>
      </c>
      <c r="AD74" s="3" t="s">
        <v>955</v>
      </c>
    </row>
    <row r="75" spans="4:30" ht="18" x14ac:dyDescent="0.25">
      <c r="D75" s="3" t="s">
        <v>116</v>
      </c>
      <c r="I75" s="3" t="s">
        <v>333</v>
      </c>
      <c r="Q75" s="3" t="s">
        <v>591</v>
      </c>
      <c r="AD75" s="3" t="s">
        <v>956</v>
      </c>
    </row>
    <row r="76" spans="4:30" ht="36" x14ac:dyDescent="0.25">
      <c r="D76" s="3" t="s">
        <v>118</v>
      </c>
      <c r="I76" s="3" t="s">
        <v>334</v>
      </c>
      <c r="Q76" s="3" t="s">
        <v>592</v>
      </c>
      <c r="AD76" s="3" t="s">
        <v>957</v>
      </c>
    </row>
    <row r="77" spans="4:30" ht="27" x14ac:dyDescent="0.25">
      <c r="D77" s="3" t="s">
        <v>117</v>
      </c>
      <c r="I77" s="3" t="s">
        <v>335</v>
      </c>
      <c r="Q77" s="3" t="s">
        <v>594</v>
      </c>
      <c r="AD77" s="3" t="s">
        <v>144</v>
      </c>
    </row>
    <row r="78" spans="4:30" ht="45" x14ac:dyDescent="0.25">
      <c r="D78" s="3" t="s">
        <v>119</v>
      </c>
      <c r="I78" s="3" t="s">
        <v>336</v>
      </c>
      <c r="Q78" s="3" t="s">
        <v>595</v>
      </c>
      <c r="AD78" s="3" t="s">
        <v>958</v>
      </c>
    </row>
    <row r="79" spans="4:30" ht="27" x14ac:dyDescent="0.25">
      <c r="D79" s="3" t="s">
        <v>120</v>
      </c>
      <c r="I79" s="3" t="s">
        <v>337</v>
      </c>
      <c r="Q79" s="3" t="s">
        <v>596</v>
      </c>
      <c r="AD79" s="3" t="s">
        <v>959</v>
      </c>
    </row>
    <row r="80" spans="4:30" ht="27" x14ac:dyDescent="0.25">
      <c r="D80" s="3" t="s">
        <v>121</v>
      </c>
      <c r="I80" s="3" t="s">
        <v>338</v>
      </c>
      <c r="Q80" s="3" t="s">
        <v>597</v>
      </c>
      <c r="AD80" s="3" t="s">
        <v>960</v>
      </c>
    </row>
    <row r="81" spans="4:30" ht="27" x14ac:dyDescent="0.25">
      <c r="D81" s="3" t="s">
        <v>122</v>
      </c>
      <c r="I81" s="3" t="s">
        <v>339</v>
      </c>
      <c r="Q81" s="3" t="s">
        <v>134</v>
      </c>
      <c r="AD81" s="3" t="s">
        <v>961</v>
      </c>
    </row>
    <row r="82" spans="4:30" ht="27" x14ac:dyDescent="0.25">
      <c r="D82" s="3" t="s">
        <v>123</v>
      </c>
      <c r="I82" s="3" t="s">
        <v>340</v>
      </c>
      <c r="Q82" s="3" t="s">
        <v>598</v>
      </c>
      <c r="AD82" s="3" t="s">
        <v>459</v>
      </c>
    </row>
    <row r="83" spans="4:30" ht="18" x14ac:dyDescent="0.25">
      <c r="D83" s="3" t="s">
        <v>124</v>
      </c>
      <c r="I83" s="3" t="s">
        <v>341</v>
      </c>
      <c r="Q83" s="3" t="s">
        <v>599</v>
      </c>
      <c r="AD83" s="3" t="s">
        <v>962</v>
      </c>
    </row>
    <row r="84" spans="4:30" ht="27" x14ac:dyDescent="0.25">
      <c r="D84" s="3" t="s">
        <v>125</v>
      </c>
      <c r="I84" s="3" t="s">
        <v>342</v>
      </c>
      <c r="Q84" s="3" t="s">
        <v>600</v>
      </c>
      <c r="AD84" s="3" t="s">
        <v>963</v>
      </c>
    </row>
    <row r="85" spans="4:30" ht="18" x14ac:dyDescent="0.25">
      <c r="D85" s="3" t="s">
        <v>126</v>
      </c>
      <c r="I85" s="3" t="s">
        <v>343</v>
      </c>
      <c r="Q85" s="3" t="s">
        <v>601</v>
      </c>
      <c r="AD85" s="3" t="s">
        <v>964</v>
      </c>
    </row>
    <row r="86" spans="4:30" ht="27" x14ac:dyDescent="0.25">
      <c r="D86" s="3" t="s">
        <v>127</v>
      </c>
      <c r="I86" s="3" t="s">
        <v>344</v>
      </c>
      <c r="Q86" s="3" t="s">
        <v>602</v>
      </c>
      <c r="AD86" s="3" t="s">
        <v>965</v>
      </c>
    </row>
    <row r="87" spans="4:30" ht="36" x14ac:dyDescent="0.25">
      <c r="D87" s="3" t="s">
        <v>128</v>
      </c>
      <c r="I87" s="3" t="s">
        <v>345</v>
      </c>
      <c r="Q87" s="3" t="s">
        <v>603</v>
      </c>
      <c r="AD87" s="3" t="s">
        <v>966</v>
      </c>
    </row>
    <row r="88" spans="4:30" ht="18" x14ac:dyDescent="0.25">
      <c r="D88" s="3" t="s">
        <v>129</v>
      </c>
      <c r="I88" s="3" t="s">
        <v>347</v>
      </c>
      <c r="Q88" s="3" t="s">
        <v>604</v>
      </c>
      <c r="AD88" s="3" t="s">
        <v>259</v>
      </c>
    </row>
    <row r="89" spans="4:30" ht="27" x14ac:dyDescent="0.25">
      <c r="D89" s="3" t="s">
        <v>130</v>
      </c>
      <c r="I89" s="3" t="s">
        <v>348</v>
      </c>
      <c r="Q89" s="3" t="s">
        <v>605</v>
      </c>
      <c r="AD89" s="3" t="s">
        <v>967</v>
      </c>
    </row>
    <row r="90" spans="4:30" ht="18" x14ac:dyDescent="0.25">
      <c r="D90" s="3" t="s">
        <v>131</v>
      </c>
      <c r="I90" s="3" t="s">
        <v>349</v>
      </c>
      <c r="Q90" s="3" t="s">
        <v>606</v>
      </c>
    </row>
    <row r="91" spans="4:30" ht="45" x14ac:dyDescent="0.25">
      <c r="D91" s="3" t="s">
        <v>132</v>
      </c>
      <c r="I91" s="3" t="s">
        <v>346</v>
      </c>
      <c r="Q91" s="3" t="s">
        <v>607</v>
      </c>
    </row>
    <row r="92" spans="4:30" ht="18" x14ac:dyDescent="0.25">
      <c r="D92" s="3" t="s">
        <v>133</v>
      </c>
      <c r="I92" s="3" t="s">
        <v>350</v>
      </c>
      <c r="Q92" s="3" t="s">
        <v>608</v>
      </c>
    </row>
    <row r="93" spans="4:30" ht="27" x14ac:dyDescent="0.25">
      <c r="D93" s="3" t="s">
        <v>134</v>
      </c>
      <c r="I93" s="3" t="s">
        <v>351</v>
      </c>
      <c r="Q93" s="3" t="s">
        <v>609</v>
      </c>
    </row>
    <row r="94" spans="4:30" ht="27" x14ac:dyDescent="0.25">
      <c r="D94" s="3" t="s">
        <v>135</v>
      </c>
      <c r="I94" s="3" t="s">
        <v>352</v>
      </c>
      <c r="Q94" s="3" t="s">
        <v>610</v>
      </c>
    </row>
    <row r="95" spans="4:30" ht="36" x14ac:dyDescent="0.25">
      <c r="D95" s="3" t="s">
        <v>136</v>
      </c>
      <c r="I95" s="3" t="s">
        <v>353</v>
      </c>
      <c r="Q95" s="3" t="s">
        <v>611</v>
      </c>
    </row>
    <row r="96" spans="4:30" ht="27" x14ac:dyDescent="0.25">
      <c r="D96" s="3" t="s">
        <v>137</v>
      </c>
      <c r="I96" s="3" t="s">
        <v>355</v>
      </c>
      <c r="Q96" s="3" t="s">
        <v>612</v>
      </c>
    </row>
    <row r="97" spans="4:17" x14ac:dyDescent="0.25">
      <c r="D97" s="3" t="s">
        <v>138</v>
      </c>
      <c r="I97" s="3" t="s">
        <v>354</v>
      </c>
      <c r="Q97" s="3" t="s">
        <v>613</v>
      </c>
    </row>
    <row r="98" spans="4:17" ht="45" x14ac:dyDescent="0.25">
      <c r="D98" s="3" t="s">
        <v>139</v>
      </c>
      <c r="I98" s="3" t="s">
        <v>356</v>
      </c>
      <c r="Q98" s="3" t="s">
        <v>614</v>
      </c>
    </row>
    <row r="99" spans="4:17" ht="36" x14ac:dyDescent="0.25">
      <c r="D99" s="3" t="s">
        <v>140</v>
      </c>
      <c r="I99" s="3" t="s">
        <v>357</v>
      </c>
      <c r="Q99" s="3" t="s">
        <v>615</v>
      </c>
    </row>
    <row r="100" spans="4:17" ht="18" x14ac:dyDescent="0.25">
      <c r="D100" s="3" t="s">
        <v>141</v>
      </c>
      <c r="I100" s="3" t="s">
        <v>358</v>
      </c>
      <c r="Q100" s="3" t="s">
        <v>616</v>
      </c>
    </row>
    <row r="101" spans="4:17" ht="18" x14ac:dyDescent="0.25">
      <c r="D101" s="3" t="s">
        <v>142</v>
      </c>
      <c r="I101" s="3" t="s">
        <v>360</v>
      </c>
      <c r="Q101" s="3" t="s">
        <v>617</v>
      </c>
    </row>
    <row r="102" spans="4:17" ht="27" x14ac:dyDescent="0.25">
      <c r="D102" s="3" t="s">
        <v>143</v>
      </c>
      <c r="I102" s="3" t="s">
        <v>359</v>
      </c>
      <c r="Q102" s="3" t="s">
        <v>618</v>
      </c>
    </row>
    <row r="103" spans="4:17" ht="27" x14ac:dyDescent="0.25">
      <c r="D103" s="3" t="s">
        <v>144</v>
      </c>
      <c r="I103" s="3" t="s">
        <v>361</v>
      </c>
      <c r="Q103" s="3" t="s">
        <v>619</v>
      </c>
    </row>
    <row r="104" spans="4:17" ht="36" x14ac:dyDescent="0.25">
      <c r="D104" s="3" t="s">
        <v>54</v>
      </c>
      <c r="I104" s="3" t="s">
        <v>362</v>
      </c>
      <c r="Q104" s="3" t="s">
        <v>620</v>
      </c>
    </row>
    <row r="105" spans="4:17" ht="27" x14ac:dyDescent="0.25">
      <c r="D105" s="3" t="s">
        <v>145</v>
      </c>
      <c r="I105" s="3" t="s">
        <v>363</v>
      </c>
      <c r="Q105" s="3" t="s">
        <v>621</v>
      </c>
    </row>
    <row r="106" spans="4:17" ht="18" x14ac:dyDescent="0.25">
      <c r="D106" s="3" t="s">
        <v>146</v>
      </c>
      <c r="I106" s="3" t="s">
        <v>364</v>
      </c>
      <c r="Q106" s="3" t="s">
        <v>623</v>
      </c>
    </row>
    <row r="107" spans="4:17" x14ac:dyDescent="0.25">
      <c r="D107" s="3" t="s">
        <v>148</v>
      </c>
      <c r="I107" s="3" t="s">
        <v>365</v>
      </c>
      <c r="Q107" s="3" t="s">
        <v>624</v>
      </c>
    </row>
    <row r="108" spans="4:17" x14ac:dyDescent="0.25">
      <c r="D108" s="3" t="s">
        <v>149</v>
      </c>
      <c r="I108" s="3" t="s">
        <v>366</v>
      </c>
      <c r="Q108" s="3" t="s">
        <v>162</v>
      </c>
    </row>
    <row r="109" spans="4:17" ht="18" x14ac:dyDescent="0.25">
      <c r="D109" s="3" t="s">
        <v>150</v>
      </c>
      <c r="I109" s="3" t="s">
        <v>367</v>
      </c>
      <c r="Q109" s="3" t="s">
        <v>625</v>
      </c>
    </row>
    <row r="110" spans="4:17" x14ac:dyDescent="0.25">
      <c r="D110" s="3" t="s">
        <v>151</v>
      </c>
      <c r="I110" s="3" t="s">
        <v>368</v>
      </c>
      <c r="Q110" s="3" t="s">
        <v>626</v>
      </c>
    </row>
    <row r="111" spans="4:17" ht="36" x14ac:dyDescent="0.25">
      <c r="D111" s="3" t="s">
        <v>152</v>
      </c>
      <c r="I111" s="3" t="s">
        <v>369</v>
      </c>
      <c r="Q111" s="3" t="s">
        <v>622</v>
      </c>
    </row>
    <row r="112" spans="4:17" ht="18" x14ac:dyDescent="0.25">
      <c r="D112" s="3" t="s">
        <v>153</v>
      </c>
      <c r="I112" s="3" t="s">
        <v>370</v>
      </c>
      <c r="Q112" s="3" t="s">
        <v>627</v>
      </c>
    </row>
    <row r="113" spans="4:17" ht="18" x14ac:dyDescent="0.25">
      <c r="D113" s="3" t="s">
        <v>154</v>
      </c>
      <c r="I113" s="3" t="s">
        <v>371</v>
      </c>
      <c r="Q113" s="3" t="s">
        <v>628</v>
      </c>
    </row>
    <row r="114" spans="4:17" x14ac:dyDescent="0.25">
      <c r="D114" s="3" t="s">
        <v>155</v>
      </c>
      <c r="I114" s="3" t="s">
        <v>372</v>
      </c>
      <c r="Q114" s="3" t="s">
        <v>629</v>
      </c>
    </row>
    <row r="115" spans="4:17" x14ac:dyDescent="0.25">
      <c r="D115" s="3" t="s">
        <v>156</v>
      </c>
      <c r="I115" s="3" t="s">
        <v>373</v>
      </c>
      <c r="Q115" s="3" t="s">
        <v>630</v>
      </c>
    </row>
    <row r="116" spans="4:17" x14ac:dyDescent="0.25">
      <c r="D116" s="3" t="s">
        <v>157</v>
      </c>
      <c r="I116" s="3" t="s">
        <v>263</v>
      </c>
      <c r="Q116" s="3" t="s">
        <v>631</v>
      </c>
    </row>
    <row r="117" spans="4:17" ht="18" x14ac:dyDescent="0.25">
      <c r="D117" s="3" t="s">
        <v>158</v>
      </c>
      <c r="I117" s="3" t="s">
        <v>374</v>
      </c>
      <c r="Q117" s="3" t="s">
        <v>632</v>
      </c>
    </row>
    <row r="118" spans="4:17" ht="18" x14ac:dyDescent="0.25">
      <c r="D118" s="3" t="s">
        <v>159</v>
      </c>
      <c r="I118" s="3" t="s">
        <v>375</v>
      </c>
      <c r="Q118" s="3" t="s">
        <v>633</v>
      </c>
    </row>
    <row r="119" spans="4:17" ht="18" x14ac:dyDescent="0.25">
      <c r="D119" s="3" t="s">
        <v>160</v>
      </c>
      <c r="I119" s="3" t="s">
        <v>376</v>
      </c>
    </row>
    <row r="120" spans="4:17" x14ac:dyDescent="0.25">
      <c r="D120" s="3" t="s">
        <v>161</v>
      </c>
      <c r="I120" s="3" t="s">
        <v>377</v>
      </c>
    </row>
    <row r="121" spans="4:17" x14ac:dyDescent="0.25">
      <c r="D121" s="3" t="s">
        <v>162</v>
      </c>
      <c r="I121" s="3" t="s">
        <v>378</v>
      </c>
    </row>
    <row r="122" spans="4:17" ht="18" x14ac:dyDescent="0.25">
      <c r="D122" s="3" t="s">
        <v>163</v>
      </c>
      <c r="I122" s="3" t="s">
        <v>379</v>
      </c>
    </row>
    <row r="123" spans="4:17" ht="18" x14ac:dyDescent="0.25">
      <c r="D123" s="3" t="s">
        <v>164</v>
      </c>
      <c r="I123" s="3" t="s">
        <v>309</v>
      </c>
    </row>
    <row r="124" spans="4:17" ht="18" x14ac:dyDescent="0.25">
      <c r="D124" s="3" t="s">
        <v>165</v>
      </c>
      <c r="I124" s="3" t="s">
        <v>380</v>
      </c>
    </row>
    <row r="125" spans="4:17" ht="18" x14ac:dyDescent="0.25">
      <c r="D125" s="3" t="s">
        <v>166</v>
      </c>
      <c r="I125" s="3" t="s">
        <v>381</v>
      </c>
    </row>
    <row r="126" spans="4:17" x14ac:dyDescent="0.25">
      <c r="D126" s="3" t="s">
        <v>167</v>
      </c>
    </row>
    <row r="127" spans="4:17" ht="18" x14ac:dyDescent="0.25">
      <c r="D127" s="3" t="s">
        <v>168</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204</vt:i4>
      </vt:variant>
    </vt:vector>
  </HeadingPairs>
  <TitlesOfParts>
    <vt:vector size="214" baseType="lpstr">
      <vt:lpstr>MI</vt:lpstr>
      <vt:lpstr>UT1</vt:lpstr>
      <vt:lpstr>UT2</vt:lpstr>
      <vt:lpstr>UT3</vt:lpstr>
      <vt:lpstr>UT4</vt:lpstr>
      <vt:lpstr>UT5</vt:lpstr>
      <vt:lpstr>UT6</vt:lpstr>
      <vt:lpstr>Listas</vt:lpstr>
      <vt:lpstr>ListasDpto-Mpio</vt:lpstr>
      <vt:lpstr>EAS</vt:lpstr>
      <vt:lpstr>AMAZONAS</vt:lpstr>
      <vt:lpstr>ANTIOQUIA</vt:lpstr>
      <vt:lpstr>ARAUCA</vt:lpstr>
      <vt:lpstr>'UT1'!Área_de_impresión</vt:lpstr>
      <vt:lpstr>'UT2'!Área_de_impresión</vt:lpstr>
      <vt:lpstr>'UT3'!Área_de_impresión</vt:lpstr>
      <vt:lpstr>'UT4'!Área_de_impresión</vt:lpstr>
      <vt:lpstr>'UT5'!Área_de_impresión</vt:lpstr>
      <vt:lpstr>'UT6'!Área_de_impresión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'UT1'!DptoSel0</vt:lpstr>
      <vt:lpstr>'UT2'!DptoSel0</vt:lpstr>
      <vt:lpstr>'UT3'!DptoSel0</vt:lpstr>
      <vt:lpstr>'UT4'!DptoSel0</vt:lpstr>
      <vt:lpstr>'UT5'!DptoSel0</vt:lpstr>
      <vt:lpstr>'UT6'!DptoSel0</vt:lpstr>
      <vt:lpstr>DptoSel0</vt:lpstr>
      <vt:lpstr>'UT3'!DptoSel0ut2</vt:lpstr>
      <vt:lpstr>'UT4'!DptoSel0ut2</vt:lpstr>
      <vt:lpstr>'UT5'!DptoSel0ut2</vt:lpstr>
      <vt:lpstr>'UT6'!DptoSel0ut2</vt:lpstr>
      <vt:lpstr>DptoSel0ut2</vt:lpstr>
      <vt:lpstr>MI!DptoSel1</vt:lpstr>
      <vt:lpstr>'UT1'!DptoSel1</vt:lpstr>
      <vt:lpstr>'UT2'!DptoSel1</vt:lpstr>
      <vt:lpstr>'UT3'!DptoSel1</vt:lpstr>
      <vt:lpstr>'UT4'!DptoSel1</vt:lpstr>
      <vt:lpstr>'UT5'!DptoSel1</vt:lpstr>
      <vt:lpstr>'UT6'!DptoSel1</vt:lpstr>
      <vt:lpstr>MI!DptoSel10</vt:lpstr>
      <vt:lpstr>'UT1'!DptoSel10</vt:lpstr>
      <vt:lpstr>'UT2'!DptoSel10</vt:lpstr>
      <vt:lpstr>'UT3'!DptoSel10</vt:lpstr>
      <vt:lpstr>'UT4'!DptoSel10</vt:lpstr>
      <vt:lpstr>'UT5'!DptoSel10</vt:lpstr>
      <vt:lpstr>'UT6'!DptoSel10</vt:lpstr>
      <vt:lpstr>MI!DptoSel11</vt:lpstr>
      <vt:lpstr>'UT1'!DptoSel11</vt:lpstr>
      <vt:lpstr>'UT2'!DptoSel11</vt:lpstr>
      <vt:lpstr>'UT3'!DptoSel11</vt:lpstr>
      <vt:lpstr>'UT4'!DptoSel11</vt:lpstr>
      <vt:lpstr>'UT5'!DptoSel11</vt:lpstr>
      <vt:lpstr>'UT6'!DptoSel11</vt:lpstr>
      <vt:lpstr>MI!DptoSel12</vt:lpstr>
      <vt:lpstr>'UT1'!DptoSel12</vt:lpstr>
      <vt:lpstr>'UT2'!DptoSel12</vt:lpstr>
      <vt:lpstr>'UT3'!DptoSel12</vt:lpstr>
      <vt:lpstr>'UT4'!DptoSel12</vt:lpstr>
      <vt:lpstr>'UT5'!DptoSel12</vt:lpstr>
      <vt:lpstr>'UT6'!DptoSel12</vt:lpstr>
      <vt:lpstr>MI!DptoSel13</vt:lpstr>
      <vt:lpstr>'UT1'!DptoSel13</vt:lpstr>
      <vt:lpstr>'UT2'!DptoSel13</vt:lpstr>
      <vt:lpstr>'UT3'!DptoSel13</vt:lpstr>
      <vt:lpstr>'UT4'!DptoSel13</vt:lpstr>
      <vt:lpstr>'UT5'!DptoSel13</vt:lpstr>
      <vt:lpstr>'UT6'!DptoSel13</vt:lpstr>
      <vt:lpstr>MI!DptoSel14</vt:lpstr>
      <vt:lpstr>'UT1'!DptoSel14</vt:lpstr>
      <vt:lpstr>'UT2'!DptoSel14</vt:lpstr>
      <vt:lpstr>'UT3'!DptoSel14</vt:lpstr>
      <vt:lpstr>'UT4'!DptoSel14</vt:lpstr>
      <vt:lpstr>'UT5'!DptoSel14</vt:lpstr>
      <vt:lpstr>'UT6'!DptoSel14</vt:lpstr>
      <vt:lpstr>MI!DptoSel15</vt:lpstr>
      <vt:lpstr>'UT1'!DptoSel15</vt:lpstr>
      <vt:lpstr>'UT2'!DptoSel15</vt:lpstr>
      <vt:lpstr>'UT3'!DptoSel15</vt:lpstr>
      <vt:lpstr>'UT4'!DptoSel15</vt:lpstr>
      <vt:lpstr>'UT5'!DptoSel15</vt:lpstr>
      <vt:lpstr>'UT6'!DptoSel15</vt:lpstr>
      <vt:lpstr>MI!DptoSel16</vt:lpstr>
      <vt:lpstr>'UT1'!DptoSel16</vt:lpstr>
      <vt:lpstr>'UT2'!DptoSel16</vt:lpstr>
      <vt:lpstr>'UT3'!DptoSel16</vt:lpstr>
      <vt:lpstr>'UT4'!DptoSel16</vt:lpstr>
      <vt:lpstr>'UT5'!DptoSel16</vt:lpstr>
      <vt:lpstr>'UT6'!DptoSel16</vt:lpstr>
      <vt:lpstr>MI!DptoSel17</vt:lpstr>
      <vt:lpstr>'UT1'!DptoSel17</vt:lpstr>
      <vt:lpstr>'UT2'!DptoSel17</vt:lpstr>
      <vt:lpstr>'UT3'!DptoSel17</vt:lpstr>
      <vt:lpstr>'UT4'!DptoSel17</vt:lpstr>
      <vt:lpstr>'UT5'!DptoSel17</vt:lpstr>
      <vt:lpstr>'UT6'!DptoSel17</vt:lpstr>
      <vt:lpstr>MI!DptoSel18</vt:lpstr>
      <vt:lpstr>'UT1'!DptoSel18</vt:lpstr>
      <vt:lpstr>'UT2'!DptoSel18</vt:lpstr>
      <vt:lpstr>'UT3'!DptoSel18</vt:lpstr>
      <vt:lpstr>'UT4'!DptoSel18</vt:lpstr>
      <vt:lpstr>'UT5'!DptoSel18</vt:lpstr>
      <vt:lpstr>'UT6'!DptoSel18</vt:lpstr>
      <vt:lpstr>MI!DptoSel19</vt:lpstr>
      <vt:lpstr>'UT1'!DptoSel19</vt:lpstr>
      <vt:lpstr>'UT2'!DptoSel19</vt:lpstr>
      <vt:lpstr>'UT3'!DptoSel19</vt:lpstr>
      <vt:lpstr>'UT4'!DptoSel19</vt:lpstr>
      <vt:lpstr>'UT5'!DptoSel19</vt:lpstr>
      <vt:lpstr>'UT6'!DptoSel19</vt:lpstr>
      <vt:lpstr>MI!DptoSel2</vt:lpstr>
      <vt:lpstr>'UT1'!DptoSel2</vt:lpstr>
      <vt:lpstr>'UT2'!DptoSel2</vt:lpstr>
      <vt:lpstr>'UT3'!DptoSel2</vt:lpstr>
      <vt:lpstr>'UT4'!DptoSel2</vt:lpstr>
      <vt:lpstr>'UT5'!DptoSel2</vt:lpstr>
      <vt:lpstr>'UT6'!DptoSel2</vt:lpstr>
      <vt:lpstr>MI!DptoSel20</vt:lpstr>
      <vt:lpstr>'UT1'!DptoSel20</vt:lpstr>
      <vt:lpstr>'UT2'!DptoSel20</vt:lpstr>
      <vt:lpstr>'UT3'!DptoSel20</vt:lpstr>
      <vt:lpstr>'UT4'!DptoSel20</vt:lpstr>
      <vt:lpstr>'UT5'!DptoSel20</vt:lpstr>
      <vt:lpstr>'UT6'!DptoSel20</vt:lpstr>
      <vt:lpstr>MI!DptoSel3</vt:lpstr>
      <vt:lpstr>'UT1'!DptoSel3</vt:lpstr>
      <vt:lpstr>'UT2'!DptoSel3</vt:lpstr>
      <vt:lpstr>'UT3'!DptoSel3</vt:lpstr>
      <vt:lpstr>'UT4'!DptoSel3</vt:lpstr>
      <vt:lpstr>'UT5'!DptoSel3</vt:lpstr>
      <vt:lpstr>'UT6'!DptoSel3</vt:lpstr>
      <vt:lpstr>MI!DptoSel4</vt:lpstr>
      <vt:lpstr>'UT1'!DptoSel4</vt:lpstr>
      <vt:lpstr>'UT2'!DptoSel4</vt:lpstr>
      <vt:lpstr>'UT3'!DptoSel4</vt:lpstr>
      <vt:lpstr>'UT4'!DptoSel4</vt:lpstr>
      <vt:lpstr>'UT5'!DptoSel4</vt:lpstr>
      <vt:lpstr>'UT6'!DptoSel4</vt:lpstr>
      <vt:lpstr>MI!DptoSel5</vt:lpstr>
      <vt:lpstr>'UT1'!DptoSel5</vt:lpstr>
      <vt:lpstr>'UT2'!DptoSel5</vt:lpstr>
      <vt:lpstr>'UT3'!DptoSel5</vt:lpstr>
      <vt:lpstr>'UT4'!DptoSel5</vt:lpstr>
      <vt:lpstr>'UT5'!DptoSel5</vt:lpstr>
      <vt:lpstr>'UT6'!DptoSel5</vt:lpstr>
      <vt:lpstr>MI!DptoSel6</vt:lpstr>
      <vt:lpstr>'UT1'!DptoSel6</vt:lpstr>
      <vt:lpstr>'UT2'!DptoSel6</vt:lpstr>
      <vt:lpstr>'UT3'!DptoSel6</vt:lpstr>
      <vt:lpstr>'UT4'!DptoSel6</vt:lpstr>
      <vt:lpstr>'UT5'!DptoSel6</vt:lpstr>
      <vt:lpstr>'UT6'!DptoSel6</vt:lpstr>
      <vt:lpstr>MI!DptoSel7</vt:lpstr>
      <vt:lpstr>'UT1'!DptoSel7</vt:lpstr>
      <vt:lpstr>'UT2'!DptoSel7</vt:lpstr>
      <vt:lpstr>'UT3'!DptoSel7</vt:lpstr>
      <vt:lpstr>'UT4'!DptoSel7</vt:lpstr>
      <vt:lpstr>'UT5'!DptoSel7</vt:lpstr>
      <vt:lpstr>'UT6'!DptoSel7</vt:lpstr>
      <vt:lpstr>MI!DptoSel8</vt:lpstr>
      <vt:lpstr>'UT1'!DptoSel8</vt:lpstr>
      <vt:lpstr>'UT2'!DptoSel8</vt:lpstr>
      <vt:lpstr>'UT3'!DptoSel8</vt:lpstr>
      <vt:lpstr>'UT4'!DptoSel8</vt:lpstr>
      <vt:lpstr>'UT5'!DptoSel8</vt:lpstr>
      <vt:lpstr>'UT6'!DptoSel8</vt:lpstr>
      <vt:lpstr>MI!DptoSel9</vt:lpstr>
      <vt:lpstr>'UT1'!DptoSel9</vt:lpstr>
      <vt:lpstr>'UT2'!DptoSel9</vt:lpstr>
      <vt:lpstr>'UT3'!DptoSel9</vt:lpstr>
      <vt:lpstr>'UT4'!DptoSel9</vt:lpstr>
      <vt:lpstr>'UT5'!DptoSel9</vt:lpstr>
      <vt:lpstr>'UT6'!DptoSel9</vt:lpstr>
      <vt:lpstr>'UT4'!DptoSelut30</vt:lpstr>
      <vt:lpstr>'UT5'!DptoSelut30</vt:lpstr>
      <vt:lpstr>'UT6'!DptoSelut30</vt:lpstr>
      <vt:lpstr>DptoSelut30</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SUCRE</vt:lpstr>
      <vt:lpstr>MI!Títulos_a_imprimir</vt:lpstr>
      <vt:lpstr>'UT1'!Títulos_a_imprimir</vt:lpstr>
      <vt:lpstr>'UT2'!Títulos_a_imprimir</vt:lpstr>
      <vt:lpstr>'UT3'!Títulos_a_imprimir</vt:lpstr>
      <vt:lpstr>'UT4'!Títulos_a_imprimir</vt:lpstr>
      <vt:lpstr>'UT5'!Títulos_a_imprimir</vt:lpstr>
      <vt:lpstr>'UT6'!Títulos_a_imprimir</vt:lpstr>
      <vt:lpstr>TOLIMA</vt:lpstr>
      <vt:lpstr>VALLE_DEL_CAUCA</vt:lpstr>
      <vt:lpstr>VAUPÉS</vt:lpstr>
      <vt:lpstr>VICHADA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Lina</cp:lastModifiedBy>
  <cp:lastPrinted>2020-10-19T17:22:54Z</cp:lastPrinted>
  <dcterms:created xsi:type="dcterms:W3CDTF">2020-10-14T21:57:42Z</dcterms:created>
  <dcterms:modified xsi:type="dcterms:W3CDTF">2021-01-06T02:12:02Z</dcterms:modified>
</cp:coreProperties>
</file>