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lio\Documents\FUNDACIÓN 2020\INVITACIÓN IP003 2019\DOCUMENTOS A CARG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<sst xmlns="http://schemas.openxmlformats.org/spreadsheetml/2006/main" count="3103" uniqueCount="2698">
  <si>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</si>
  <si>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</si>
  <si>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</si>
  <si>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</si>
  <si>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</si>
  <si>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</si>
  <si>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</si>
  <si>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</si>
  <si>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</si>
  <si>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</si>
  <si>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</si>
  <si>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</si>
  <si>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</si>
  <si>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</si>
  <si>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</si>
  <si>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</si>
  <si>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</si>
  <si>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</si>
  <si>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</si>
  <si>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</si>
  <si>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</si>
  <si>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</si>
  <si>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</si>
  <si>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</si>
  <si>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</si>
  <si>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</si>
  <si>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</si>
  <si>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</si>
  <si>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</si>
  <si>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</si>
  <si>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</si>
  <si>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</si>
  <si>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</si>
  <si>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</si>
  <si>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</si>
  <si>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</si>
  <si>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</si>
  <si>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</si>
  <si>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</si>
  <si>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</si>
  <si>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</si>
  <si>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</si>
  <si>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</si>
  <si>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</si>
  <si>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</si>
  <si>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</si>
  <si>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</si>
  <si>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</si>
  <si>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</si>
  <si>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</si>
  <si>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</si>
  <si>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</si>
  <si>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</si>
  <si>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</si>
  <si>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</si>
  <si>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</si>
  <si>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</si>
  <si>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</si>
  <si>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</si>
  <si>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</si>
  <si>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</si>
  <si>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</si>
  <si>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</si>
  <si>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</si>
  <si>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</si>
  <si>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</si>
  <si>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</si>
  <si>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</si>
  <si>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</si>
  <si>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</si>
  <si>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</si>
  <si>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</si>
  <si>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</si>
  <si>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</si>
  <si>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</si>
  <si>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</si>
  <si>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</si>
  <si>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</si>
  <si>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</si>
  <si>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</si>
  <si>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</si>
  <si>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</si>
  <si>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</si>
  <si>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</si>
  <si>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</si>
  <si>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</si>
  <si>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</si>
  <si>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</si>
  <si>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</si>
  <si>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</si>
  <si>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</si>
  <si>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</si>
  <si>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</si>
  <si>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</si>
  <si>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</si>
  <si>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</si>
  <si>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</si>
  <si>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</si>
  <si>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</si>
  <si>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</si>
  <si>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</si>
  <si>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</si>
  <si>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</si>
  <si>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</si>
  <si>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</si>
  <si>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</si>
  <si>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</si>
  <si>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</si>
  <si>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</si>
  <si>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</si>
  <si>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</si>
  <si>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</si>
  <si>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</si>
  <si>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</si>
  <si>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</si>
  <si>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</si>
  <si>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</si>
  <si>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</si>
  <si>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</si>
  <si>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</si>
  <si>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</si>
  <si>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</si>
  <si>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</si>
  <si>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</si>
  <si>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</si>
  <si>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</si>
  <si>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</si>
  <si>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</si>
  <si>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</si>
  <si>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</si>
  <si>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</si>
  <si>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</si>
  <si>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</si>
  <si>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</si>
  <si>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</si>
  <si>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</si>
  <si>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</si>
  <si>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</si>
  <si>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</si>
  <si>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</si>
  <si>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</si>
  <si>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</si>
  <si>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</si>
  <si>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</si>
  <si>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</si>
  <si>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</si>
  <si>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</si>
  <si>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</si>
  <si>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</si>
  <si>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</si>
  <si>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</si>
  <si>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</si>
  <si>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</si>
  <si>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</si>
  <si>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</si>
  <si>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</si>
  <si>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</si>
  <si>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</si>
  <si>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</si>
  <si>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</si>
  <si>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</si>
  <si>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</si>
  <si>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</si>
  <si>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</si>
  <si>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</si>
  <si>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</si>
  <si>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</si>
  <si>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</si>
  <si>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</si>
  <si>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</si>
  <si>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</si>
  <si>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</si>
  <si>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</si>
  <si>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</si>
  <si>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</si>
  <si>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</si>
  <si>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</si>
  <si>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</si>
  <si>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</si>
  <si>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</si>
  <si>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</si>
  <si>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</si>
  <si>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</si>
  <si>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</si>
  <si>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</si>
  <si>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</si>
  <si>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</si>
  <si>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</si>
  <si>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</si>
  <si>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</si>
  <si>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</si>
  <si>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</si>
  <si>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</si>
  <si>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</si>
  <si>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</si>
  <si>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</si>
  <si>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</si>
  <si>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</si>
  <si>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</si>
  <si>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</si>
  <si>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</si>
  <si>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</si>
  <si>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</si>
  <si>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</si>
  <si>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</si>
  <si>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</si>
  <si>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</si>
  <si>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</si>
  <si>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</si>
  <si>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</si>
  <si>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</si>
  <si>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</si>
  <si>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</si>
  <si>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</si>
  <si>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</si>
  <si>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</si>
  <si>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</si>
  <si>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</si>
  <si>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</si>
  <si>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</si>
  <si>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</si>
  <si>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</si>
  <si>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</si>
  <si>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</si>
  <si>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</si>
  <si>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</si>
  <si>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</si>
  <si>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</si>
  <si>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</si>
  <si>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</si>
  <si>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</si>
  <si>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</si>
  <si>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</si>
  <si>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</si>
  <si>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</si>
  <si>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</si>
  <si>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</si>
  <si>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</si>
  <si>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</si>
  <si>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</si>
  <si>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</si>
  <si>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</si>
  <si>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</si>
  <si>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</si>
  <si>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</si>
  <si>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</si>
  <si>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</si>
  <si>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</si>
  <si>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</si>
  <si>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</si>
  <si>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</si>
  <si>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</si>
  <si>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</si>
  <si>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</si>
  <si>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</si>
  <si>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</si>
  <si>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</si>
  <si>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</si>
  <si>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</si>
  <si>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</si>
  <si>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</si>
  <si>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</si>
  <si>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</si>
  <si>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</si>
  <si>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</si>
  <si>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</si>
  <si>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</si>
  <si>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</si>
  <si>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</si>
  <si>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</si>
  <si>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</si>
  <si>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</si>
  <si>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</si>
  <si>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</si>
  <si>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</si>
  <si>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</si>
  <si>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</si>
  <si>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</si>
  <si>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</si>
  <si>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</si>
  <si>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</si>
  <si>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</si>
  <si>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</si>
  <si>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</si>
  <si>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</si>
  <si>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</si>
  <si>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</si>
  <si>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</si>
  <si>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</si>
  <si>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</si>
  <si>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</si>
  <si>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</si>
  <si>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</si>
  <si>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</si>
  <si>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</si>
  <si>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</si>
  <si>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</si>
  <si>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</si>
  <si>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</si>
  <si>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</si>
  <si>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</si>
  <si>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</si>
  <si>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</si>
  <si>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</si>
  <si>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</si>
  <si>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</si>
  <si>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</si>
  <si>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</si>
  <si>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</si>
  <si>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</si>
  <si>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</si>
  <si>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</si>
  <si>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</si>
  <si>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</si>
  <si>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</si>
  <si>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</si>
  <si>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</si>
  <si>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</si>
  <si>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</si>
  <si>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</si>
  <si>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</si>
  <si>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</si>
  <si>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</si>
  <si>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</si>
  <si>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</si>
  <si>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</si>
  <si>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</si>
  <si>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</si>
  <si>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</si>
  <si>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</si>
  <si>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</si>
  <si>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</si>
  <si>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</si>
  <si>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</si>
  <si>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</si>
  <si>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</si>
  <si>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</si>
  <si>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</si>
  <si>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</si>
  <si>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</si>
  <si>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</si>
  <si>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</si>
  <si>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</si>
  <si>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</si>
  <si>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</si>
  <si>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</si>
  <si>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</si>
  <si>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</si>
  <si>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</si>
  <si>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</si>
  <si>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</si>
  <si>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</si>
  <si>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</si>
  <si>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</si>
  <si>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</si>
  <si>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</si>
  <si>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</si>
  <si>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</si>
  <si>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</si>
  <si>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</si>
  <si>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</si>
  <si>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</si>
  <si>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</si>
  <si>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</si>
  <si>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</si>
  <si>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</si>
  <si>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</si>
  <si>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</si>
  <si>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</si>
  <si>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</si>
  <si>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</si>
  <si>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</si>
  <si>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</si>
  <si>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</si>
  <si>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</si>
  <si>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</si>
  <si>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</si>
  <si>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</si>
  <si>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</si>
  <si>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</si>
  <si>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</si>
  <si>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</si>
  <si>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</si>
  <si>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</si>
  <si>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</si>
  <si>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</si>
  <si>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</si>
  <si>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</si>
  <si>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</si>
  <si>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</si>
  <si>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</si>
  <si>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</si>
  <si>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</si>
  <si>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</si>
  <si>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</si>
  <si>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</si>
  <si>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</si>
  <si>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</si>
  <si>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</si>
  <si>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</si>
  <si>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</si>
  <si>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</si>
  <si>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</si>
  <si>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</si>
  <si>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</si>
  <si>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</si>
  <si>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</si>
  <si>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</si>
  <si>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</si>
  <si>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</si>
  <si>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</si>
  <si>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</si>
  <si>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</si>
  <si>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</si>
  <si>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</si>
  <si>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</si>
  <si>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</si>
  <si>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</si>
  <si>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</si>
  <si>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</si>
  <si>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</si>
  <si>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</si>
  <si>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</si>
  <si>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</si>
  <si>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</si>
  <si>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</si>
  <si>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</si>
  <si>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</si>
  <si>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</si>
  <si>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</si>
  <si>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</si>
  <si>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</si>
  <si>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</si>
  <si>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</si>
  <si>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</si>
  <si>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</si>
  <si>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</si>
  <si>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</si>
  <si>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</si>
  <si>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</si>
  <si>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</si>
  <si>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</si>
  <si>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</si>
  <si>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</si>
  <si>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</si>
  <si>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</si>
  <si>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</si>
  <si>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</si>
  <si>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</si>
  <si>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</si>
  <si>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</si>
  <si>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</si>
  <si>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</si>
  <si>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</si>
  <si>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</si>
  <si>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</si>
  <si>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</si>
  <si>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</si>
  <si>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</si>
  <si>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</si>
  <si>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</si>
  <si>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</si>
  <si>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</si>
  <si>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</si>
  <si>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</si>
  <si>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</si>
  <si>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</si>
  <si>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</si>
  <si>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</si>
  <si>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</si>
  <si>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</si>
  <si>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</si>
  <si>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</si>
  <si>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</si>
  <si>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</si>
  <si>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</si>
  <si>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</si>
  <si>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</si>
  <si>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</si>
  <si>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</si>
  <si>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</si>
  <si>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</si>
  <si>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</si>
  <si>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</si>
  <si>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</si>
  <si>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</si>
  <si>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</si>
  <si>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</si>
  <si>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</si>
  <si>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</si>
  <si>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</si>
  <si>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</si>
  <si>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</si>
  <si>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</si>
  <si>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</si>
  <si>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</si>
  <si>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</si>
  <si>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</si>
  <si>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</si>
  <si>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</si>
  <si>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</si>
  <si>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</si>
  <si>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</si>
  <si>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</si>
  <si>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</si>
  <si>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</si>
  <si>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</si>
  <si>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</si>
  <si>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</si>
  <si>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</si>
  <si>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</si>
  <si>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</si>
  <si>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</si>
  <si>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</si>
  <si>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</si>
  <si>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</si>
  <si>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</si>
  <si>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</si>
  <si>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</si>
  <si>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</si>
  <si>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</si>
  <si>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</si>
  <si>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</si>
  <si>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</si>
  <si>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</si>
  <si>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</si>
  <si>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</si>
  <si>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</si>
  <si>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</si>
  <si>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</si>
  <si>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</si>
  <si>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</si>
  <si>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</si>
  <si>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</si>
  <si>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</si>
  <si>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</si>
  <si>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</si>
  <si>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</si>
  <si>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</si>
  <si>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</si>
  <si>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</si>
  <si>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</si>
  <si>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</si>
  <si>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</si>
  <si>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</si>
  <si>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</si>
  <si>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</si>
  <si>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</si>
  <si>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</si>
  <si>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</si>
  <si>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</si>
  <si>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</si>
  <si>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</si>
  <si>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</si>
  <si>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</si>
  <si>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</si>
  <si>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</si>
  <si>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</si>
  <si>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</si>
  <si>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</si>
  <si>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</si>
  <si>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</si>
  <si>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</si>
  <si>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</si>
  <si>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</si>
  <si>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</si>
  <si>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</si>
  <si>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</si>
  <si>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</si>
  <si>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</si>
  <si>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</si>
  <si>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</si>
  <si>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</si>
  <si>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</si>
  <si>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</si>
  <si>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</si>
  <si>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</si>
  <si>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</si>
  <si>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</si>
  <si>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</si>
  <si>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</si>
  <si>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</si>
  <si>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</si>
  <si>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</si>
  <si>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</si>
  <si>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</si>
  <si>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</si>
  <si>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</si>
  <si>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</si>
  <si>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</si>
  <si>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</si>
  <si>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</si>
  <si>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</si>
  <si>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</si>
  <si>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</si>
  <si>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</si>
  <si>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</si>
  <si>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</si>
  <si>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</si>
  <si>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</si>
  <si>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</si>
  <si>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</si>
  <si>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</si>
  <si>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</si>
  <si>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</si>
  <si>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</si>
  <si>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</si>
  <si>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</si>
  <si>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</si>
  <si>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</si>
  <si>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</si>
  <si>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</si>
  <si>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</si>
  <si>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</si>
  <si>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</si>
  <si>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</si>
  <si>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</si>
  <si>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</si>
  <si>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</si>
  <si>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</si>
  <si>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</si>
  <si>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</si>
  <si>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</si>
  <si>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</si>
  <si>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</si>
  <si>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</si>
  <si>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</si>
  <si>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</si>
  <si>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</si>
  <si>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</si>
  <si>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</si>
  <si>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</si>
  <si>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</si>
  <si>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</si>
  <si>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</si>
  <si>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</si>
  <si>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</si>
  <si>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</si>
  <si>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</si>
  <si>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</si>
  <si>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</si>
  <si>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</si>
  <si>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</si>
  <si>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</si>
  <si>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</si>
  <si>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</si>
  <si>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</si>
  <si>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</si>
  <si>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</si>
  <si>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</si>
  <si>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</si>
  <si>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</si>
  <si>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</si>
  <si>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</si>
  <si>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</si>
  <si>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</si>
  <si>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</si>
  <si>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</si>
  <si>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</si>
  <si>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</si>
  <si>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</si>
  <si>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</si>
  <si>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</si>
  <si>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</si>
  <si>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</si>
  <si>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</si>
  <si>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</si>
  <si>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</si>
  <si>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</si>
  <si>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</si>
  <si>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</si>
  <si>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</si>
  <si>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</si>
  <si>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</si>
  <si>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</si>
  <si>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</si>
  <si>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</si>
  <si>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</si>
  <si>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</si>
  <si>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</si>
  <si>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</si>
  <si>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</si>
  <si>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</si>
  <si>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</si>
  <si>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</si>
  <si>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</si>
  <si>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</si>
  <si>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</si>
  <si>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</si>
  <si>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</si>
  <si>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</si>
  <si>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</si>
  <si>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</si>
  <si>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</si>
  <si>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</si>
  <si>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</si>
  <si>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</si>
  <si>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</si>
  <si>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</si>
  <si>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</si>
  <si>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</si>
  <si>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</si>
  <si>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</si>
  <si>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</si>
  <si>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</si>
  <si>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</si>
  <si>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</si>
  <si>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</si>
  <si>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</si>
  <si>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</si>
  <si>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</si>
  <si>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</si>
  <si>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</si>
  <si>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</si>
  <si>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</si>
  <si>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</si>
  <si>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</si>
  <si>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</si>
  <si>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</si>
  <si>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</si>
  <si>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</si>
  <si>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</si>
  <si>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</si>
  <si>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</si>
  <si>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</si>
  <si>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</si>
  <si>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</si>
  <si>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</si>
  <si>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</si>
  <si>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</si>
  <si>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</si>
  <si>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</si>
  <si>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</si>
  <si>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</si>
  <si>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</si>
  <si>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</si>
  <si>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</si>
  <si>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</si>
  <si>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</si>
  <si>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</si>
  <si>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</si>
  <si>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</si>
  <si>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</si>
  <si>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</si>
  <si>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</si>
  <si>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</si>
  <si>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</si>
  <si>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</si>
  <si>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</si>
  <si>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</si>
  <si>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</si>
  <si>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</si>
  <si>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</si>
  <si>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</si>
  <si>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</si>
  <si>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</si>
  <si>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</si>
  <si>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</si>
  <si>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</si>
  <si>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</si>
  <si>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</si>
  <si>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</si>
  <si>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</si>
  <si>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</si>
  <si>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</si>
  <si>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</si>
  <si>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</si>
  <si>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</si>
  <si>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</si>
  <si>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</si>
  <si>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</si>
  <si>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</si>
  <si>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</si>
  <si>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</si>
  <si>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</si>
  <si>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</si>
  <si>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</si>
  <si>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</si>
  <si>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</si>
  <si>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</si>
  <si>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</si>
  <si>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</si>
  <si>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</si>
  <si>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</si>
  <si>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</si>
  <si>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</si>
  <si>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</si>
  <si>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</si>
  <si>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</si>
  <si>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</si>
  <si>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</si>
  <si>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</si>
  <si>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</si>
  <si>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</si>
  <si>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</si>
  <si>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</si>
  <si>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</si>
  <si>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</si>
  <si>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</si>
  <si>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</si>
  <si>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</si>
  <si>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</si>
  <si>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</si>
  <si>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</si>
  <si>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</si>
  <si>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</si>
  <si>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</si>
  <si>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</si>
  <si>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</si>
  <si>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</si>
  <si>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</si>
  <si>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</si>
  <si>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</si>
  <si>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</si>
  <si>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</si>
  <si>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</si>
  <si>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</si>
  <si>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</si>
  <si>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</si>
  <si>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</si>
  <si>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</si>
  <si>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</si>
  <si>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</si>
  <si>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</si>
  <si>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</si>
  <si>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</si>
  <si>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</si>
  <si>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</si>
  <si>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</si>
  <si>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</si>
  <si>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</si>
  <si>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</si>
  <si>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</si>
  <si>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</si>
  <si>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</si>
  <si>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</si>
  <si>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</si>
  <si>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</si>
  <si>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</si>
  <si>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</si>
  <si>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</si>
  <si>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</si>
  <si>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</si>
  <si>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</si>
  <si>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</si>
  <si>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</si>
  <si>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</si>
  <si>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</si>
  <si>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</si>
  <si>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</si>
  <si>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</si>
  <si>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</si>
  <si>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</si>
  <si>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</si>
  <si>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</si>
  <si>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</si>
  <si>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</si>
  <si>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</si>
  <si>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</si>
  <si>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</si>
  <si>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</si>
  <si>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</si>
  <si>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</si>
  <si>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</si>
  <si>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</si>
  <si>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</si>
  <si>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</si>
  <si>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</si>
  <si>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</si>
  <si>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</si>
  <si>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</si>
  <si>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</si>
  <si>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</si>
  <si>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</si>
  <si>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</si>
  <si>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</si>
  <si>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</si>
  <si>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</si>
  <si>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</si>
  <si>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</si>
  <si>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</si>
  <si>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</si>
  <si>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</si>
  <si>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</si>
  <si>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</si>
  <si>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</si>
  <si>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</si>
  <si>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</si>
  <si>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</si>
  <si>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</si>
  <si>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</si>
  <si>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</si>
  <si>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</si>
  <si>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</si>
  <si>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</si>
  <si>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</si>
  <si>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</si>
  <si>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</si>
  <si>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</si>
  <si>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</si>
  <si>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</si>
  <si>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</si>
  <si>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</si>
  <si>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</si>
  <si>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</si>
  <si>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</si>
  <si>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</si>
  <si>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</si>
  <si>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</si>
  <si>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</si>
  <si>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</si>
  <si>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</si>
  <si>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</si>
  <si>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</si>
  <si>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</si>
  <si>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</si>
  <si>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</si>
  <si>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</si>
  <si>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</si>
  <si>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</si>
  <si>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</si>
  <si>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</si>
  <si>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</si>
  <si>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</si>
  <si>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</si>
  <si>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</si>
  <si>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</si>
  <si>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</si>
  <si>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</si>
  <si>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</si>
  <si>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</si>
  <si>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</si>
  <si>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</si>
  <si>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</si>
  <si>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</si>
  <si>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</si>
  <si>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</si>
  <si>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</si>
  <si>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</si>
  <si>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</si>
  <si>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</si>
  <si>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</si>
  <si>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</si>
  <si>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</si>
  <si>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</si>
  <si>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</si>
  <si>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</si>
  <si>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</si>
  <si>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</si>
  <si>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</si>
  <si>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</si>
  <si>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</si>
  <si>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</si>
  <si>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</si>
  <si>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</si>
  <si>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</si>
  <si>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</si>
  <si>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</si>
  <si>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</si>
  <si>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</si>
  <si>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</si>
  <si>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</si>
  <si>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</si>
  <si>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</si>
  <si>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</si>
  <si>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</si>
  <si>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</si>
  <si>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</si>
  <si>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</si>
  <si>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</si>
  <si>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</si>
  <si>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</si>
  <si>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</si>
  <si>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</si>
  <si>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</si>
  <si>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</si>
  <si>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</si>
  <si>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</si>
  <si>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</si>
  <si>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</si>
  <si>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</si>
  <si>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</si>
  <si>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</si>
  <si>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</si>
  <si>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</si>
  <si>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</si>
  <si>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</si>
  <si>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</si>
  <si>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</si>
  <si>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</si>
  <si>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</si>
  <si>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</si>
  <si>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</si>
  <si>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</si>
  <si>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</si>
  <si>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</si>
  <si>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</si>
  <si>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</si>
  <si>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</si>
  <si>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</si>
  <si>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</si>
  <si>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</si>
  <si>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</si>
  <si>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</si>
  <si>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</si>
  <si>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</si>
  <si>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</si>
  <si>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</si>
  <si>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</si>
  <si>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</si>
  <si>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</si>
  <si>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</si>
  <si>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</si>
  <si>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</si>
  <si>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</si>
  <si>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</si>
  <si>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</si>
  <si>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</si>
  <si>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</si>
  <si>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</si>
  <si>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</si>
  <si>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</si>
  <si>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</si>
  <si>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</si>
  <si>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</si>
  <si>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</si>
  <si>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</si>
  <si>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</si>
  <si>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</si>
  <si>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</si>
  <si>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</si>
  <si>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</si>
  <si>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</si>
  <si>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</si>
  <si>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</si>
  <si>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</si>
  <si>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</si>
  <si>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</si>
  <si>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</si>
  <si>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</si>
  <si>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</si>
  <si>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</si>
  <si>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</si>
  <si>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</si>
  <si>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</si>
  <si>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</si>
  <si>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</si>
  <si>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</si>
  <si>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</si>
  <si>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</si>
  <si>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</si>
  <si>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</si>
  <si>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</si>
  <si>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</si>
  <si>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</si>
  <si>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</si>
  <si>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</si>
  <si>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</si>
  <si>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</si>
  <si>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</si>
  <si>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</si>
  <si>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</si>
  <si>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</si>
  <si>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</si>
  <si>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</si>
  <si>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</si>
  <si>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</si>
  <si>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</si>
  <si>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</si>
  <si>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</si>
  <si>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</si>
  <si>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</si>
  <si>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</si>
  <si>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</si>
  <si>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</si>
  <si>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</si>
  <si>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</si>
  <si>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</si>
  <si>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</si>
  <si>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</si>
  <si>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</si>
  <si>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</si>
  <si>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</si>
  <si>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</si>
  <si>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</si>
  <si>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</si>
  <si>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</si>
  <si>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</si>
  <si>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</si>
  <si>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</si>
  <si>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</si>
  <si>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</si>
  <si>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</si>
  <si>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</si>
  <si>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</si>
  <si>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</si>
  <si>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</si>
  <si>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</si>
  <si>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</si>
  <si>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</si>
  <si>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</si>
  <si>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</si>
  <si>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</si>
  <si>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</si>
  <si>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</si>
  <si>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</si>
  <si>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</si>
  <si>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</si>
  <si>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</si>
  <si>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</si>
  <si>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</si>
  <si>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</si>
  <si>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</si>
  <si>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</si>
  <si>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</si>
  <si>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</si>
  <si>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</si>
  <si>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</si>
  <si>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</si>
  <si>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</si>
  <si>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</si>
  <si>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</si>
  <si>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</si>
  <si>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</si>
  <si>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</si>
  <si>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</si>
  <si>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</si>
  <si>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</si>
  <si>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</si>
  <si>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</si>
  <si>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</si>
  <si>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</si>
  <si>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</si>
  <si>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</si>
  <si>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</si>
  <si>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</si>
  <si>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</si>
  <si>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</si>
  <si>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</si>
  <si>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</si>
  <si>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</si>
  <si>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</si>
  <si>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</si>
  <si>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</si>
  <si>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</si>
  <si>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</si>
  <si>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</si>
  <si>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</si>
  <si>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</si>
  <si>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</si>
  <si>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</si>
  <si>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</si>
  <si>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</si>
  <si>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</si>
  <si>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</si>
  <si>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</si>
  <si>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</si>
  <si>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</si>
  <si>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</si>
  <si>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</si>
  <si>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</si>
  <si>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</si>
  <si>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</si>
  <si>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</si>
  <si>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</si>
  <si>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</si>
  <si>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</si>
  <si>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</si>
  <si>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</si>
  <si>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</si>
  <si>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</si>
  <si>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</si>
  <si>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</si>
  <si>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</si>
  <si>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</si>
  <si>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</si>
  <si>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</si>
  <si>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</si>
  <si>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</si>
  <si>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</si>
  <si>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</si>
  <si>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</si>
  <si>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</si>
  <si>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</si>
  <si>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</si>
  <si>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</si>
  <si>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</si>
  <si>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</si>
  <si>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</si>
  <si>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</si>
  <si>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</si>
  <si>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</si>
  <si>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</si>
  <si>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</si>
  <si>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</si>
  <si>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</si>
  <si>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</si>
  <si>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</si>
  <si>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</si>
  <si>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</si>
  <si>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</si>
  <si>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</si>
  <si>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</si>
  <si>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</si>
  <si>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</si>
  <si>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</si>
  <si>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</si>
  <si>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</si>
  <si>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</si>
  <si>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</si>
  <si>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</si>
  <si>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</si>
  <si>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</si>
  <si>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</si>
  <si>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</si>
  <si>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</si>
  <si>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</si>
  <si>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</si>
  <si>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</si>
  <si>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</si>
  <si>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</si>
  <si>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</si>
  <si>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</si>
  <si>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</si>
  <si>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</si>
  <si>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</si>
  <si>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</si>
  <si>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</si>
  <si>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</si>
  <si>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</si>
  <si>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</si>
  <si>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</si>
  <si>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</si>
  <si>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</si>
  <si>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</si>
  <si>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</si>
  <si>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</si>
  <si>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</si>
  <si>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</si>
  <si>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</si>
  <si>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</si>
  <si>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</si>
  <si>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</si>
  <si>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</si>
  <si>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</si>
  <si>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</si>
  <si>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</si>
  <si>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</si>
  <si>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</si>
  <si>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</si>
  <si>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</si>
  <si>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</si>
  <si>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</si>
  <si>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</si>
  <si>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</si>
  <si>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</si>
  <si>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</si>
  <si>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</si>
  <si>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</si>
  <si>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</si>
  <si>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</si>
  <si>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</si>
  <si>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</si>
  <si>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</si>
  <si>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</si>
  <si>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</si>
  <si>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</si>
  <si>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</si>
  <si>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</si>
  <si>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</si>
  <si>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</si>
  <si>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</si>
  <si>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</si>
  <si>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</si>
  <si>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</si>
  <si>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</si>
  <si>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</si>
  <si>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</si>
  <si>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</si>
  <si>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</si>
  <si>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</si>
  <si>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</si>
  <si>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</si>
  <si>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</si>
  <si>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</si>
  <si>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</si>
  <si>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</si>
  <si>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</si>
  <si>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</si>
  <si>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</si>
  <si>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</si>
  <si>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</si>
  <si>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</si>
  <si>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</si>
  <si>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</si>
  <si>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</si>
  <si>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</si>
  <si>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</si>
  <si>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</si>
  <si>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</si>
  <si>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</si>
  <si>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</si>
  <si>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</si>
  <si>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</si>
  <si>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</si>
  <si>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</si>
  <si>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</si>
  <si>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</si>
  <si>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</si>
  <si>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</si>
  <si>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</si>
  <si>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</si>
  <si>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</si>
  <si>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</si>
  <si>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</si>
  <si>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</si>
  <si>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</si>
  <si>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</si>
  <si>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</si>
  <si>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</si>
  <si>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</si>
  <si>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</si>
  <si>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</si>
  <si>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</si>
  <si>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</si>
  <si>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</si>
  <si>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</si>
  <si>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</si>
  <si>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</si>
  <si>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</si>
  <si>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</si>
  <si>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</si>
  <si>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</si>
  <si>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</si>
  <si>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</si>
  <si>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</si>
  <si>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</si>
  <si>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</si>
  <si>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</si>
  <si>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</si>
  <si>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</si>
  <si>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</si>
  <si>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</si>
  <si>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</si>
  <si>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</si>
  <si>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</si>
  <si>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</si>
  <si>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</si>
  <si>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</si>
  <si>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</si>
  <si>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</si>
  <si>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</si>
  <si>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</si>
  <si>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</si>
  <si>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</si>
  <si>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</si>
  <si>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</si>
  <si>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</si>
  <si>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</si>
  <si>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</si>
  <si>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</si>
  <si>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</si>
  <si>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</si>
  <si>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</si>
  <si>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</si>
  <si>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</si>
  <si>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</si>
  <si>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</si>
  <si>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</si>
  <si>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</si>
  <si>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</si>
  <si>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</si>
  <si>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</si>
  <si>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</si>
  <si>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</si>
  <si>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</si>
  <si>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</si>
  <si>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</si>
  <si>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</si>
  <si>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</si>
  <si>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</si>
  <si>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</si>
  <si>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</si>
  <si>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</si>
  <si>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</si>
  <si>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</si>
  <si>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</si>
  <si>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</si>
  <si>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</si>
  <si>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</si>
  <si>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</si>
  <si>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</si>
  <si>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</si>
  <si>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</si>
  <si>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</si>
  <si>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</si>
  <si>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</si>
  <si>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</si>
  <si>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</si>
  <si>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</si>
  <si>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</si>
  <si>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</si>
  <si>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</si>
  <si>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</si>
  <si>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</si>
  <si>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</si>
  <si>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</si>
  <si>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</si>
  <si>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</si>
  <si>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</si>
  <si>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</si>
  <si>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</si>
  <si>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</si>
  <si>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</si>
  <si>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</si>
  <si>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</si>
  <si>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</si>
  <si>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</si>
  <si>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</si>
  <si>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</si>
  <si>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</si>
  <si>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</si>
  <si>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</si>
  <si>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</si>
  <si>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</si>
  <si>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</si>
  <si>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</si>
  <si>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</si>
  <si>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</si>
  <si>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</si>
  <si>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</si>
  <si>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</si>
  <si>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</si>
  <si>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</si>
  <si>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</si>
  <si>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</si>
  <si>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</si>
  <si>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</si>
  <si>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</si>
  <si>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</si>
  <si>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</si>
  <si>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</si>
  <si>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</si>
  <si>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</si>
  <si>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</si>
  <si>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</si>
  <si>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</si>
  <si>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</si>
  <si>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</si>
  <si>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</si>
  <si>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</si>
  <si>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</si>
  <si>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</si>
  <si>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</si>
  <si>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</si>
  <si>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</si>
  <si>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</si>
  <si>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</si>
  <si>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</si>
  <si>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</si>
  <si>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</si>
  <si>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</si>
  <si>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</si>
  <si>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</si>
  <si>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</si>
  <si>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</si>
  <si>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</si>
  <si>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</si>
  <si>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</si>
  <si>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</si>
  <si>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</si>
  <si>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</si>
  <si>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</si>
  <si>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</si>
  <si>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</si>
  <si>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</si>
  <si>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</si>
  <si>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</si>
  <si>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</si>
  <si>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</si>
  <si>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</si>
  <si>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</si>
  <si>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</si>
  <si>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</si>
  <si>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</si>
  <si>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</si>
  <si>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</si>
  <si>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</si>
  <si>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</si>
  <si>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</si>
  <si>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</si>
  <si>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</si>
  <si>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</si>
  <si>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</si>
  <si>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</si>
  <si>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</si>
  <si>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</si>
  <si>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</si>
  <si>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</si>
  <si>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</si>
  <si>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</si>
  <si>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</si>
  <si>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</si>
  <si>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</si>
  <si>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</si>
  <si>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</si>
  <si>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</si>
  <si>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</si>
  <si>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</si>
  <si>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</si>
  <si>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</si>
  <si>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</si>
  <si>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</si>
  <si>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</si>
  <si>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</si>
  <si>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</si>
  <si>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</si>
  <si>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</si>
  <si>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</si>
  <si>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</si>
  <si>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</si>
  <si>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</si>
  <si>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</si>
  <si>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</si>
  <si>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</si>
  <si>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</si>
  <si>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</si>
  <si>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</si>
  <si>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</si>
  <si>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</si>
  <si>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</si>
  <si>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</si>
  <si>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</si>
  <si>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</si>
  <si>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</si>
  <si>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</si>
  <si>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</si>
  <si>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</si>
  <si>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</si>
  <si>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</si>
  <si>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</si>
  <si>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</si>
  <si>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</si>
  <si>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</si>
  <si>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</si>
  <si>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</si>
  <si>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</si>
  <si>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</si>
  <si>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</si>
  <si>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</si>
  <si>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</si>
  <si>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</si>
  <si>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</si>
  <si>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</si>
  <si>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</si>
  <si>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</si>
  <si>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</si>
  <si>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</si>
  <si>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</si>
  <si>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</si>
  <si>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</si>
  <si>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</si>
  <si>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</si>
  <si>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</si>
  <si>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</si>
  <si>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</si>
  <si>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</si>
  <si>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</si>
  <si>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</si>
  <si>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</si>
  <si>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</si>
  <si>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</si>
  <si>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</si>
  <si>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</si>
  <si>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</si>
  <si>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</si>
  <si>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</si>
  <si>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</si>
  <si>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</si>
  <si>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</si>
  <si>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</si>
  <si>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</si>
  <si>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</si>
  <si>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</si>
  <si>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</si>
  <si>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</si>
  <si>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</si>
  <si>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</si>
  <si>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</si>
  <si>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</si>
  <si>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</si>
  <si>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</si>
  <si>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</si>
  <si>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</si>
  <si>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</si>
  <si>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</si>
  <si>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</si>
  <si>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</si>
  <si>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</si>
  <si>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</si>
  <si>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</si>
  <si>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</si>
  <si>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</si>
  <si>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</si>
  <si>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</si>
  <si>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</si>
  <si>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</si>
  <si>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</si>
  <si>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</si>
  <si>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</si>
  <si>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</si>
  <si>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</si>
  <si>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</si>
  <si>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</si>
  <si>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</si>
  <si>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</si>
  <si>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</si>
  <si>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</si>
  <si>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</si>
  <si>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</si>
  <si>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</si>
  <si>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</si>
  <si>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</si>
  <si>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</si>
  <si>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</si>
  <si>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</si>
  <si>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</si>
  <si>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</si>
  <si>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</si>
  <si>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</si>
  <si>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</si>
  <si>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</si>
  <si>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</si>
  <si>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</si>
  <si>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</si>
  <si>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</si>
  <si>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</si>
  <si>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</si>
  <si>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</si>
  <si>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</si>
  <si>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</si>
  <si>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</si>
  <si>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</si>
  <si>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</si>
  <si>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</si>
  <si>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</si>
  <si>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</si>
  <si>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</si>
  <si>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</si>
  <si>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</si>
  <si>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</si>
  <si>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</si>
  <si>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</si>
  <si>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</si>
  <si>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</si>
  <si>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</si>
  <si>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</si>
  <si>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</si>
  <si>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</si>
  <si>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</si>
  <si>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</si>
  <si>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</si>
  <si>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</si>
  <si>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</si>
  <si>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</si>
  <si>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</si>
  <si>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</si>
  <si>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</si>
  <si>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</si>
  <si>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</si>
  <si>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</si>
  <si>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</si>
  <si>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</si>
  <si>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</si>
  <si>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</si>
  <si>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</si>
  <si>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</si>
  <si>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</si>
  <si>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</si>
  <si>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</si>
  <si>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</si>
  <si>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</si>
  <si>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</si>
  <si>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</si>
  <si>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</si>
  <si>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</si>
  <si>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</si>
  <si>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</si>
  <si>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</si>
  <si>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</si>
  <si>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</si>
  <si>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</si>
  <si>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</si>
  <si>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</si>
  <si>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</si>
  <si>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</si>
  <si>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</si>
  <si>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</si>
  <si>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</si>
  <si>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</si>
  <si>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</si>
  <si>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</si>
  <si>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</si>
  <si>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</si>
  <si>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</si>
  <si>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</si>
  <si>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</si>
  <si>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</si>
  <si>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</si>
  <si>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</si>
  <si>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</si>
  <si>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</si>
  <si>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</si>
  <si>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</si>
  <si>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</si>
  <si>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</si>
  <si>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</si>
  <si>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</si>
  <si>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</si>
  <si>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</si>
  <si>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</si>
  <si>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</si>
  <si>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</si>
  <si>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</si>
  <si>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</si>
  <si>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</si>
  <si>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</si>
  <si>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</si>
  <si>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</si>
  <si>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</si>
  <si>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</si>
  <si>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</si>
  <si>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</si>
  <si>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</si>
  <si>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</si>
  <si>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</si>
  <si>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</si>
  <si>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</si>
  <si>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</si>
  <si>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</si>
  <si>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</si>
  <si>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</si>
  <si>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</si>
  <si>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</si>
  <si>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</si>
  <si>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</si>
  <si>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</si>
  <si>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</si>
  <si>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</si>
  <si>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</si>
  <si>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</si>
  <si>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</si>
  <si>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</si>
  <si>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</si>
  <si>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</si>
  <si>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</si>
  <si>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</si>
  <si>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</si>
  <si>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</si>
  <si>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</si>
  <si>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</si>
  <si>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</si>
  <si>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</si>
  <si>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</si>
  <si>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</si>
  <si>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</si>
  <si>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</si>
  <si>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</si>
  <si>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</si>
  <si>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</si>
  <si>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</si>
  <si>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</si>
  <si>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</si>
  <si>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</si>
  <si>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</si>
  <si>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</si>
  <si>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</si>
  <si>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</si>
  <si>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</si>
  <si>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</si>
  <si>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</si>
  <si>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</si>
  <si>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</si>
  <si>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</si>
  <si>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</si>
  <si>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</si>
  <si>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</si>
  <si>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</si>
  <si>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</si>
  <si>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</si>
  <si>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</si>
  <si>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</si>
  <si>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</si>
  <si>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</si>
  <si>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</si>
  <si>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</si>
  <si>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</si>
  <si>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</si>
  <si>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</si>
  <si>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</si>
  <si>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</si>
  <si>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</si>
  <si>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</si>
  <si>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</si>
  <si>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</si>
  <si>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</si>
  <si>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</si>
  <si>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</si>
  <si>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</si>
  <si>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</si>
  <si>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</si>
  <si>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</si>
  <si>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</si>
  <si>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</si>
  <si>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</si>
  <si>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</si>
  <si>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</si>
  <si>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</si>
  <si>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</si>
  <si>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</si>
  <si>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</si>
  <si>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</si>
  <si>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</si>
  <si>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</si>
  <si>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</si>
  <si>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</si>
  <si>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</si>
  <si>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</si>
  <si>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</si>
  <si>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</si>
  <si>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</si>
  <si>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</si>
  <si>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</si>
  <si>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</si>
  <si>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</si>
  <si>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</si>
  <si>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</si>
  <si>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</si>
  <si>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</si>
  <si>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</si>
  <si>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</si>
  <si>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</si>
  <si>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</si>
  <si>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</si>
  <si>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</si>
  <si>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</si>
  <si>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</si>
  <si>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</si>
  <si>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</si>
  <si>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</si>
  <si>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</si>
  <si>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</si>
  <si>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</si>
  <si>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</si>
  <si>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</si>
  <si>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</si>
  <si>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</si>
  <si>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</si>
  <si>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</si>
  <si>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</si>
  <si>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</si>
  <si>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</si>
  <si>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</si>
  <si>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</si>
  <si>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</si>
  <si>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</si>
  <si>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</si>
  <si>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</si>
  <si>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</si>
  <si>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</si>
  <si>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</si>
  <si>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</si>
  <si>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</si>
  <si>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</si>
  <si>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</si>
  <si>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</si>
  <si>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</si>
  <si>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</si>
  <si>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</si>
  <si>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</si>
  <si>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</si>
  <si>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</si>
  <si>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</si>
  <si>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</si>
  <si>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</si>
  <si>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</si>
  <si>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</si>
  <si>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</si>
  <si>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</si>
  <si>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</si>
  <si>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</si>
  <si>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</si>
  <si>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</si>
  <si>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</si>
  <si>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</si>
  <si>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</si>
  <si>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</si>
  <si>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</si>
  <si>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</si>
  <si>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</si>
  <si>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</si>
  <si>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</si>
  <si>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</si>
  <si>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</si>
  <si>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</si>
  <si>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</si>
  <si>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</si>
  <si>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</si>
  <si>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</si>
  <si>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</si>
  <si>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</si>
  <si>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</si>
  <si>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</si>
  <si>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</si>
  <si>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</si>
  <si>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</si>
  <si>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</si>
  <si>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</si>
  <si>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</si>
  <si>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</si>
  <si>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</si>
  <si>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</si>
  <si>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</si>
  <si>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</si>
  <si>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</si>
  <si>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</si>
  <si>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</si>
  <si>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</si>
  <si>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</si>
  <si>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</si>
  <si>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</si>
  <si>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</si>
  <si>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</si>
  <si>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</si>
  <si>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</si>
  <si>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</si>
  <si>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</si>
  <si>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</si>
  <si>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</si>
  <si>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</si>
  <si>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</si>
  <si>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</si>
  <si>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</si>
  <si>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</si>
  <si>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</si>
  <si>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</si>
  <si>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</si>
  <si>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</si>
  <si>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</si>
  <si>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</si>
  <si>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</si>
  <si>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</si>
  <si>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</si>
  <si>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</si>
  <si>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</si>
  <si>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</si>
  <si>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</si>
  <si>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</si>
  <si>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</si>
  <si>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</si>
  <si>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</si>
  <si>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</si>
  <si>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</si>
  <si>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</si>
  <si>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</si>
  <si>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</si>
  <si>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</si>
  <si>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</si>
  <si>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</si>
  <si>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</si>
  <si>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</si>
  <si>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</si>
  <si>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</si>
  <si>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</si>
  <si>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</si>
  <si>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</si>
  <si>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</si>
  <si>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</si>
  <si>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</si>
  <si>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</si>
  <si>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</si>
  <si>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</si>
  <si>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</si>
  <si>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</si>
  <si>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</si>
  <si>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</si>
  <si>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</si>
  <si>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</si>
  <si>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</si>
  <si>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</si>
  <si>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</si>
  <si>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</si>
  <si>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</si>
  <si>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</si>
  <si>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</si>
  <si>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</si>
  <si>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</si>
  <si>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</si>
  <si>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</si>
  <si>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</si>
  <si>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</si>
  <si>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</si>
  <si>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</si>
  <si>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</si>
  <si>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</si>
  <si>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</si>
  <si>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</si>
  <si>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</si>
  <si>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</si>
  <si>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</si>
  <si>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</si>
  <si>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</si>
  <si>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</si>
  <si>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</si>
  <si>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</si>
  <si>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</si>
  <si>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</si>
  <si>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</si>
  <si>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</si>
  <si>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</si>
  <si>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</si>
  <si>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</si>
  <si>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</si>
  <si>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</si>
  <si>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</si>
  <si>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</si>
  <si>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</si>
  <si>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</si>
  <si>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</si>
  <si>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</si>
  <si>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</si>
  <si>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</si>
  <si>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</si>
  <si>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</si>
  <si>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</si>
  <si>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</si>
  <si>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</si>
  <si>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</si>
  <si>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</si>
  <si>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</si>
  <si>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</si>
  <si>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</si>
  <si>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</si>
  <si>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</si>
  <si>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</si>
  <si>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</si>
  <si>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</si>
  <si>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</si>
  <si>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</si>
  <si>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</si>
  <si>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</si>
  <si>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</si>
  <si>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</si>
  <si>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</si>
  <si>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</si>
  <si>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</si>
  <si>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</si>
  <si>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</si>
  <si>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</si>
  <si>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</si>
  <si>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</si>
  <si>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</si>
  <si>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</si>
  <si>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</si>
  <si>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</si>
  <si>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</si>
  <si>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</si>
  <si>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</si>
  <si>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</si>
  <si>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</si>
  <si>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</si>
  <si>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</si>
  <si>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</si>
  <si>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</si>
  <si>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</si>
  <si>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</si>
  <si>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</si>
  <si>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</si>
  <si>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</si>
  <si>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</si>
  <si>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</si>
  <si>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</si>
  <si>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</si>
  <si>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</si>
  <si>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</si>
  <si>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</si>
  <si>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</si>
  <si>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</si>
  <si>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</si>
  <si>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</si>
  <si>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</si>
  <si>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</si>
  <si>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</si>
  <si>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</si>
  <si>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</si>
  <si>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</si>
  <si>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</si>
  <si>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</si>
  <si>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</si>
  <si>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</si>
  <si>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</si>
  <si>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</si>
  <si>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</si>
  <si>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</si>
  <si>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</si>
  <si>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</si>
  <si>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</si>
  <si>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</si>
  <si>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</si>
  <si>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</si>
  <si>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</si>
  <si>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</si>
  <si>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</si>
  <si>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</si>
  <si>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</si>
  <si>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</si>
  <si>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</si>
  <si>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</si>
  <si>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</si>
  <si>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</si>
  <si>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</si>
  <si>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</si>
  <si>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</si>
  <si>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</si>
  <si>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</si>
  <si>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</si>
  <si>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</si>
  <si>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</si>
  <si>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</si>
  <si>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</si>
  <si>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</si>
  <si>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</si>
  <si>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</si>
  <si>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</si>
  <si>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</si>
  <si>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</si>
  <si>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</si>
  <si>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</si>
  <si>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</si>
  <si>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</si>
  <si>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</si>
  <si>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</si>
  <si>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</si>
  <si>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</si>
  <si>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</si>
  <si>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</si>
  <si>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</si>
  <si>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</si>
  <si>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</si>
  <si>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</si>
  <si>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</si>
  <si>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</si>
  <si>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</si>
  <si>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</si>
  <si>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</si>
  <si>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</si>
  <si>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</si>
  <si>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</si>
  <si>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</si>
  <si>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</si>
  <si>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</si>
  <si>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</si>
  <si>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</si>
  <si>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</si>
  <si>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</si>
  <si>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</si>
  <si>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</si>
  <si>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</si>
  <si>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</si>
  <si>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</si>
  <si>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</si>
  <si>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</si>
  <si>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</si>
  <si>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</si>
  <si>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</si>
  <si>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</si>
  <si>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</si>
  <si>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</si>
  <si>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</si>
  <si>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</si>
  <si>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</si>
  <si>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</si>
  <si>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</si>
  <si>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</si>
  <si>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</si>
  <si>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</si>
  <si>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</si>
  <si>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</si>
  <si>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</si>
  <si>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</si>
  <si>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</si>
  <si>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</si>
  <si>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</si>
  <si>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</si>
  <si>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</si>
  <si>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</si>
  <si>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</si>
  <si>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</si>
  <si>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</si>
  <si>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</si>
  <si>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</si>
  <si>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</si>
  <si>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</si>
  <si>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</si>
  <si>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</si>
  <si>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</si>
  <si>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</si>
  <si>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</si>
  <si>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</si>
  <si>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</si>
  <si>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</si>
  <si>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</si>
  <si>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</si>
  <si>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</si>
  <si>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</si>
  <si>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</si>
  <si>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</si>
  <si>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</si>
  <si>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</si>
  <si>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</si>
  <si>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</si>
  <si>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</si>
  <si>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</si>
  <si>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</si>
  <si>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</si>
  <si>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</si>
  <si>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</si>
  <si>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</si>
  <si>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</si>
  <si>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</si>
  <si>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</si>
  <si>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</si>
  <si>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</si>
  <si>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</si>
  <si>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</si>
  <si>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</si>
  <si>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</si>
  <si>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</si>
  <si>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</si>
  <si>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</si>
  <si>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</si>
  <si>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</si>
  <si>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</si>
  <si>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</si>
  <si>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</si>
  <si>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</si>
  <si>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</si>
  <si>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</si>
  <si>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</si>
  <si>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</si>
  <si>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</si>
  <si>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</si>
  <si>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</si>
  <si>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</si>
  <si>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</si>
  <si>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</si>
  <si>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</si>
  <si>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</si>
  <si>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</si>
  <si>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</si>
  <si>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</si>
  <si>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</si>
  <si>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</si>
  <si>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</si>
  <si>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</si>
  <si>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</si>
  <si>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</si>
  <si>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</si>
  <si>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</si>
  <si>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</si>
  <si>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</si>
  <si>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</si>
  <si>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</si>
  <si>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</si>
  <si>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</si>
  <si>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</si>
  <si>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</si>
  <si>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</si>
  <si>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</si>
  <si>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</si>
  <si>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</si>
  <si>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</si>
  <si>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</si>
  <si>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</si>
  <si>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</si>
  <si>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</si>
  <si>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</si>
  <si>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</si>
  <si>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</si>
  <si>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</si>
  <si>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</si>
  <si>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</si>
  <si>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</si>
  <si>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</si>
  <si>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</si>
  <si>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</si>
  <si>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</si>
  <si>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</si>
  <si>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</si>
  <si>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</si>
  <si>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</si>
  <si>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</si>
  <si>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</si>
  <si>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</si>
  <si>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</si>
  <si>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</si>
  <si>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</si>
  <si>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</si>
  <si>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</si>
  <si>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</si>
  <si>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</si>
  <si>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</si>
  <si>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</si>
  <si>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</si>
  <si>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</si>
  <si>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</si>
  <si>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</si>
  <si>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</si>
  <si>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</si>
  <si>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</si>
  <si>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</si>
  <si>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</si>
  <si>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</si>
  <si>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</si>
  <si>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</si>
  <si>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</si>
  <si>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</si>
  <si>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</si>
  <si>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</si>
  <si>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</si>
  <si>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</si>
  <si>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</si>
  <si>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</si>
  <si>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</si>
  <si>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</si>
  <si>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</si>
  <si>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</si>
  <si>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</si>
  <si>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</si>
  <si>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</si>
  <si>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</si>
  <si>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</si>
  <si>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</si>
  <si>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</si>
  <si>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</si>
  <si>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</si>
  <si>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</si>
  <si>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</si>
  <si>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</si>
  <si>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</si>
  <si>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</si>
  <si>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</si>
  <si>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</si>
  <si>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</si>
  <si>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</si>
  <si>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</si>
  <si>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</si>
  <si>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</si>
  <si>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</si>
  <si>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</si>
  <si>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</si>
  <si>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</si>
  <si>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</si>
  <si>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</si>
  <si>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</si>
  <si>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</si>
  <si>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</si>
  <si>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</si>
  <si>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</si>
  <si>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</si>
  <si>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</si>
  <si>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</si>
  <si>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</si>
  <si>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</si>
  <si>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</si>
  <si>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</si>
  <si>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</si>
  <si>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</si>
  <si>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</si>
  <si>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</si>
  <si>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</si>
  <si>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</si>
  <si>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</si>
  <si>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</si>
  <si>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</si>
  <si>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</si>
  <si>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</si>
  <si>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</si>
  <si>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</si>
  <si>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</si>
  <si>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</si>
  <si>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</si>
  <si>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</si>
  <si>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</si>
  <si>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</si>
  <si>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</si>
  <si>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</si>
  <si>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</si>
  <si>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</si>
  <si>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</si>
  <si>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</si>
  <si>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</si>
  <si>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</si>
  <si>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</si>
  <si>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</si>
  <si>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</si>
  <si>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</si>
  <si>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</si>
  <si>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</si>
  <si>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</si>
  <si>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</si>
  <si>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</si>
  <si>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</si>
  <si>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</si>
  <si>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</si>
  <si>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</si>
  <si>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</si>
  <si>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</si>
  <si>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</si>
  <si>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</si>
  <si>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</si>
  <si>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</si>
  <si>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</si>
  <si>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</si>
  <si>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</si>
  <si>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</si>
  <si>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</si>
  <si>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</si>
  <si>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</si>
  <si>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</si>
  <si>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</si>
  <si>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</si>
  <si>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</si>
  <si>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</si>
  <si>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</si>
  <si>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</si>
  <si>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</si>
  <si>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</si>
  <si>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</si>
  <si>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</si>
  <si>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</si>
  <si>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</si>
  <si>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</si>
  <si>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</si>
  <si>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</si>
  <si>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</si>
  <si>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</si>
  <si>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</si>
  <si>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</si>
  <si>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</si>
  <si>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</si>
  <si>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</si>
  <si>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</si>
  <si>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</si>
  <si>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</si>
  <si>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</si>
  <si>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</si>
  <si>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</si>
  <si>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</si>
  <si>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</si>
  <si>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</si>
  <si>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</si>
  <si>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</si>
  <si>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</si>
  <si>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</si>
  <si>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</si>
  <si>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</si>
  <si>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</si>
  <si>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</si>
  <si>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</si>
  <si>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</si>
  <si>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</si>
  <si>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</si>
  <si>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</si>
  <si>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</si>
  <si>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</si>
  <si>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</si>
  <si>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</si>
  <si>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</si>
  <si>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</si>
  <si>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</si>
  <si>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</si>
  <si>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</si>
  <si>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</si>
  <si>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</si>
  <si>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</si>
  <si>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</si>
  <si>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</si>
  <si>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</si>
  <si>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</si>
  <si>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</si>
  <si>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</si>
  <si>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</si>
  <si>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</si>
  <si>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</si>
  <si>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</si>
  <si>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</si>
  <si>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</si>
  <si>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</si>
  <si>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</si>
  <si>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</si>
  <si>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</si>
  <si>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</si>
  <si>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</si>
  <si>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</si>
  <si>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</si>
  <si>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</si>
  <si>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</si>
  <si>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</si>
  <si>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</si>
  <si>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</si>
  <si>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</si>
  <si>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</si>
  <si>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</si>
  <si>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</si>
  <si>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</si>
  <si>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</si>
  <si>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</si>
  <si>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</si>
  <si>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</si>
  <si>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</si>
  <si>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</si>
  <si>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</si>
  <si>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</si>
  <si>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</si>
  <si>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</si>
  <si>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</si>
  <si>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</si>
  <si>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</si>
  <si>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</si>
  <si>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</si>
  <si>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</si>
  <si>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</si>
  <si>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</si>
  <si>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</si>
  <si>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</si>
  <si>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</si>
  <si>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</si>
  <si>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</si>
  <si>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</si>
  <si>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</si>
  <si>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</si>
  <si>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</si>
  <si>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</si>
  <si>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</si>
  <si>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</si>
  <si>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</si>
  <si>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</si>
  <si>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</si>
  <si>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</si>
  <si>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</si>
  <si>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</si>
  <si>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</si>
  <si>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</si>
  <si>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</si>
  <si>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</si>
  <si>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</si>
  <si>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</si>
  <si>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</si>
  <si>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</si>
  <si>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</si>
  <si>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</si>
  <si>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</si>
  <si>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</si>
  <si>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</si>
  <si>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</si>
  <si>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</si>
  <si>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</si>
  <si>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</si>
  <si>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</si>
  <si>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</si>
  <si>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</si>
  <si>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</si>
  <si>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</si>
  <si>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</si>
  <si>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</si>
  <si>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</si>
  <si>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</si>
  <si>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</si>
  <si>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</si>
  <si>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</si>
  <si>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</si>
  <si>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</si>
  <si>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</si>
  <si>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</si>
  <si>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</si>
  <si>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</si>
  <si>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</si>
  <si>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</si>
  <si>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</si>
  <si>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</si>
  <si>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</si>
  <si>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</si>
  <si>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</si>
  <si>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</si>
  <si>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</si>
  <si>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</si>
  <si>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</si>
  <si>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</si>
  <si>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</si>
  <si>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</si>
  <si>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</si>
  <si>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</si>
  <si>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</si>
  <si>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</si>
  <si>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</si>
  <si>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</si>
  <si>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</si>
  <si>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</si>
  <si>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</si>
  <si>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</si>
  <si>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</si>
  <si>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</si>
  <si>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</si>
  <si>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</si>
  <si>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</si>
  <si>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</si>
  <si>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</si>
  <si>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</si>
  <si>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</si>
  <si>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</si>
  <si>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</si>
  <si>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</si>
  <si>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</si>
  <si>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</si>
  <si>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</si>
  <si>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</si>
  <si>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</si>
  <si>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</si>
  <si>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</si>
  <si>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</si>
  <si>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</si>
  <si>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</si>
  <si>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</si>
  <si>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</si>
  <si>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</si>
  <si>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</si>
  <si>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</si>
  <si>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</si>
  <si>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</si>
  <si>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</si>
  <si>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</si>
  <si>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</si>
  <si>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</si>
  <si>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</si>
  <si>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</si>
  <si>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</si>
  <si>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</si>
  <si>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</si>
  <si>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</si>
  <si>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</si>
  <si>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</si>
  <si>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</si>
  <si>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</si>
  <si>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</si>
  <si>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</si>
  <si>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</si>
  <si>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</si>
  <si>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</si>
  <si>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</si>
  <si>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</si>
  <si>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</si>
  <si>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</si>
  <si>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</si>
  <si>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</si>
  <si>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</si>
  <si>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</si>
  <si>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</si>
  <si>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</si>
  <si>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</si>
  <si>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</si>
  <si>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</si>
  <si>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</si>
  <si>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</si>
  <si>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</si>
  <si>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</si>
  <si>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2021-11-10000186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</si>
  <si>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</si>
  <si>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</si>
  <si>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11-0495-2020</t>
  </si>
  <si>
    <t>1835/12</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</si>
  <si>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asuma con su personal y bajo su exclusiva responsabilidad dicha antención.  La atención se prestará en la modalidad de Centros de Desarrollo Infantil (CDI), en las unidades de atención de jurisdicción del Centro Zonal Ciudad Bolívar de la Regional Bogotá del ICBF.  Teniendo en cuenta el valor de la canasta de referencia establecidad en el Manual Técnico Operativo de la modalidad, en desarrollo del presente contrato se atenderá un número estimado de 532 niños y niñas menores de 5 años y/o hasta su ingreso al sistema educativo, de acuerdo con los criterios de focalización definidos por el ICBF en dicho manual.</t>
  </si>
  <si>
    <t>1345/12</t>
  </si>
  <si>
    <t>Brindar atención a la primera infancia en los Centros de Desarrollo Infantil Temprano, en el marco de la estrategia "De Cero a Siempre" en la Regional ICBF Bogotá.  La atención  integral se prestará en la modalidad institucional a niños y niñas menores de 5 años y/o hasta su ingreso al sistema educativo,de acuerdo con los criterios de focalización definidos por la Comisión Intersectorial de Primera Infancia, de conformidad con el anexo 1, y en articulación con las instituciones competentes en la atención a la primera infancia, e involucrando a la familia como actor fundamental en los procesos de desarrollo de niños y niñas en estas edades.</t>
  </si>
  <si>
    <t>11-0475-2019</t>
  </si>
  <si>
    <t>11-1096-2018</t>
  </si>
  <si>
    <t>11-1630-2017</t>
  </si>
  <si>
    <t>Prestar el servicio de atención a niños y niñas menores de 5 años, o hasta su ingreso al grado de transición, con el fin de promover el desarrollo integral de la primera infancia con calidad, de conformidad con los lineamientos, el manual operativo y las directrices establecidas por le icbf, en el marco de la politica de estado para el desarrollo integral de la primera infancia “cero a siempre”, en el servicio centros de desarrollo infantil”</t>
  </si>
  <si>
    <t>11-1911-2016</t>
  </si>
  <si>
    <t>687/2015</t>
  </si>
  <si>
    <t>NO</t>
  </si>
  <si>
    <t>OLGA LUCIA RIVERA URREA</t>
  </si>
  <si>
    <t>gerencia@fundacionhogarintegral.org</t>
  </si>
  <si>
    <t>Olga Lucia Rivera Urrea</t>
  </si>
  <si>
    <t>KRA 68 C BIS 37 A 54 SUR</t>
  </si>
  <si>
    <t>31429758147 -7105855</t>
  </si>
  <si>
    <t>BOGOTA</t>
  </si>
  <si>
    <t>25-18-2020-209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</si>
</sst>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05" zoomScale="70" zoomScaleNormal="70" zoomScaleSheetLayoutView="40" zoomScalePageLayoutView="40" workbookViewId="0">
      <selection activeCell="A209" sqref="A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187</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800048102</v>
      </c>
      <c r="C20" s="5"/>
      <c r="D20" s="73"/>
      <c r="E20" s="5"/>
      <c r="F20" s="5"/>
      <c r="G20" s="5"/>
      <c r="H20" s="241"/>
      <c r="I20" s="147" t="s">
        <v>1156</v>
      </c>
      <c r="J20" s="148" t="s">
        <v>59</v>
      </c>
      <c r="K20" s="149">
        <v>1966669100</v>
      </c>
      <c r="L20" s="150">
        <v>44228</v>
      </c>
      <c r="M20" s="150">
        <v>44561</v>
      </c>
      <c r="N20" s="133">
        <f>+(M20-L20)/30</f>
        <v>11.1</v>
      </c>
      <c r="O20" s="136"/>
      <c r="U20" s="132"/>
      <c r="V20" s="105">
        <f ca="1">NOW()</f>
        <v>44191.588256712967</v>
      </c>
      <c r="W20" s="105">
        <f ca="1">NOW()</f>
        <v>44191.588256712967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FUNDACIÓN HOGAR INTEGRAL</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2679</v>
      </c>
      <c r="E48" s="143">
        <v>43879</v>
      </c>
      <c r="F48" s="143">
        <v>44196</v>
      </c>
      <c r="G48" s="158">
        <f>IF(AND(E48&lt;&gt;"",F48&lt;&gt;""),((F48-E48)/30),"")</f>
        <v>10.566666666666666</v>
      </c>
      <c r="H48" s="120" t="s">
        <v>2678</v>
      </c>
      <c r="I48" s="113" t="s">
        <v>1156</v>
      </c>
      <c r="J48" s="113" t="s">
        <v>59</v>
      </c>
      <c r="K48" s="115">
        <v>1431045414</v>
      </c>
      <c r="L48" s="114" t="s">
        <v>1148</v>
      </c>
      <c r="M48" s="116"/>
      <c r="N48" s="114" t="s">
        <v>1151</v>
      </c>
      <c r="O48" s="114" t="s">
        <v>26</v>
      </c>
      <c r="P48" s="78"/>
    </row>
    <row r="49" spans="1:16" s="6" customFormat="1" ht="24.75" customHeight="1" x14ac:dyDescent="0.25">
      <c r="A49" s="141">
        <v>2</v>
      </c>
      <c r="B49" s="120" t="s">
        <v>2665</v>
      </c>
      <c r="C49" s="122" t="s">
        <v>31</v>
      </c>
      <c r="D49" s="119" t="s">
        <v>2684</v>
      </c>
      <c r="E49" s="143">
        <v>43483</v>
      </c>
      <c r="F49" s="143">
        <v>43805</v>
      </c>
      <c r="G49" s="158">
        <f t="shared" ref="G49:G50" si="2">IF(AND(E49&lt;&gt;"",F49&lt;&gt;""),((F49-E49)/30),"")</f>
        <v>10.733333333333333</v>
      </c>
      <c r="H49" s="120" t="s">
        <v>2678</v>
      </c>
      <c r="I49" s="113" t="s">
        <v>1156</v>
      </c>
      <c r="J49" s="113" t="s">
        <v>59</v>
      </c>
      <c r="K49" s="115">
        <v>1672278397</v>
      </c>
      <c r="L49" s="114" t="s">
        <v>1148</v>
      </c>
      <c r="M49" s="116"/>
      <c r="N49" s="114" t="s">
        <v>2634</v>
      </c>
      <c r="O49" s="114" t="s">
        <v>26</v>
      </c>
      <c r="P49" s="78"/>
    </row>
    <row r="50" spans="1:16" s="6" customFormat="1" ht="24.75" customHeight="1" x14ac:dyDescent="0.25">
      <c r="A50" s="141">
        <v>3</v>
      </c>
      <c r="B50" s="120" t="s">
        <v>2665</v>
      </c>
      <c r="C50" s="112" t="s">
        <v>31</v>
      </c>
      <c r="D50" s="110" t="s">
        <v>2685</v>
      </c>
      <c r="E50" s="143">
        <v>43405</v>
      </c>
      <c r="F50" s="143">
        <v>43434</v>
      </c>
      <c r="G50" s="158">
        <f t="shared" si="2"/>
        <v>0.96666666666666667</v>
      </c>
      <c r="H50" s="120" t="s">
        <v>2678</v>
      </c>
      <c r="I50" s="113" t="s">
        <v>1156</v>
      </c>
      <c r="J50" s="113" t="s">
        <v>59</v>
      </c>
      <c r="K50" s="115">
        <v>149674360</v>
      </c>
      <c r="L50" s="114" t="s">
        <v>1148</v>
      </c>
      <c r="M50" s="116"/>
      <c r="N50" s="114" t="s">
        <v>2634</v>
      </c>
      <c r="O50" s="114" t="s">
        <v>26</v>
      </c>
      <c r="P50" s="78"/>
    </row>
    <row r="51" spans="1:16" s="6" customFormat="1" ht="24.75" customHeight="1" outlineLevel="1" x14ac:dyDescent="0.25">
      <c r="A51" s="141">
        <v>4</v>
      </c>
      <c r="B51" s="120" t="s">
        <v>2665</v>
      </c>
      <c r="C51" s="122" t="s">
        <v>31</v>
      </c>
      <c r="D51" s="119" t="s">
        <v>2686</v>
      </c>
      <c r="E51" s="143">
        <v>43085</v>
      </c>
      <c r="F51" s="143">
        <v>43404</v>
      </c>
      <c r="G51" s="158">
        <f t="shared" ref="G51:G107" si="3">IF(AND(E51&lt;&gt;"",F51&lt;&gt;""),((F51-E51)/30),"")</f>
        <v>10.633333333333333</v>
      </c>
      <c r="H51" s="120" t="s">
        <v>2678</v>
      </c>
      <c r="I51" s="113" t="s">
        <v>1156</v>
      </c>
      <c r="J51" s="113" t="s">
        <v>59</v>
      </c>
      <c r="K51" s="121">
        <v>1457601101</v>
      </c>
      <c r="L51" s="114" t="s">
        <v>1148</v>
      </c>
      <c r="M51" s="116"/>
      <c r="N51" s="114" t="s">
        <v>27</v>
      </c>
      <c r="O51" s="114" t="s">
        <v>26</v>
      </c>
      <c r="P51" s="78"/>
    </row>
    <row r="52" spans="1:16" s="7" customFormat="1" ht="24.75" customHeight="1" outlineLevel="1" x14ac:dyDescent="0.25">
      <c r="A52" s="142">
        <v>5</v>
      </c>
      <c r="B52" s="111" t="s">
        <v>2665</v>
      </c>
      <c r="C52" s="112" t="s">
        <v>31</v>
      </c>
      <c r="D52" s="119" t="s">
        <v>2688</v>
      </c>
      <c r="E52" s="143">
        <v>42720</v>
      </c>
      <c r="F52" s="143">
        <v>43054</v>
      </c>
      <c r="G52" s="158">
        <f t="shared" si="3"/>
        <v>11.133333333333333</v>
      </c>
      <c r="H52" s="120" t="s">
        <v>2687</v>
      </c>
      <c r="I52" s="113" t="s">
        <v>1156</v>
      </c>
      <c r="J52" s="113" t="s">
        <v>59</v>
      </c>
      <c r="K52" s="121">
        <v>1595509944</v>
      </c>
      <c r="L52" s="114" t="s">
        <v>1148</v>
      </c>
      <c r="M52" s="116"/>
      <c r="N52" s="114" t="s">
        <v>2634</v>
      </c>
      <c r="O52" s="114" t="s">
        <v>26</v>
      </c>
      <c r="P52" s="79"/>
    </row>
    <row r="53" spans="1:16" s="7" customFormat="1" ht="24.75" customHeight="1" outlineLevel="1" x14ac:dyDescent="0.25">
      <c r="A53" s="142">
        <v>6</v>
      </c>
      <c r="B53" s="120" t="s">
        <v>2665</v>
      </c>
      <c r="C53" s="122" t="s">
        <v>31</v>
      </c>
      <c r="D53" s="119" t="s">
        <v>2689</v>
      </c>
      <c r="E53" s="143">
        <v>42065</v>
      </c>
      <c r="F53" s="143">
        <v>42368</v>
      </c>
      <c r="G53" s="158">
        <f t="shared" si="3"/>
        <v>10.1</v>
      </c>
      <c r="H53" s="120" t="s">
        <v>2687</v>
      </c>
      <c r="I53" s="113" t="s">
        <v>1156</v>
      </c>
      <c r="J53" s="113" t="s">
        <v>188</v>
      </c>
      <c r="K53" s="115">
        <v>1377861328</v>
      </c>
      <c r="L53" s="114" t="s">
        <v>1148</v>
      </c>
      <c r="M53" s="116"/>
      <c r="N53" s="114" t="s">
        <v>2634</v>
      </c>
      <c r="O53" s="114" t="s">
        <v>26</v>
      </c>
      <c r="P53" s="79"/>
    </row>
    <row r="54" spans="1:16" s="7" customFormat="1" ht="24.75" customHeight="1" outlineLevel="1" x14ac:dyDescent="0.25">
      <c r="A54" s="142">
        <v>7</v>
      </c>
      <c r="B54" s="111" t="s">
        <v>2665</v>
      </c>
      <c r="C54" s="112" t="s">
        <v>31</v>
      </c>
      <c r="D54" s="119" t="s">
        <v>2682</v>
      </c>
      <c r="E54" s="143">
        <v>41093</v>
      </c>
      <c r="F54" s="143">
        <v>41254</v>
      </c>
      <c r="G54" s="158">
        <f t="shared" si="3"/>
        <v>5.3666666666666663</v>
      </c>
      <c r="H54" s="120" t="s">
        <v>2683</v>
      </c>
      <c r="I54" s="113" t="s">
        <v>1156</v>
      </c>
      <c r="J54" s="113" t="s">
        <v>59</v>
      </c>
      <c r="K54" s="117">
        <v>766080000</v>
      </c>
      <c r="L54" s="114" t="s">
        <v>2690</v>
      </c>
      <c r="M54" s="116"/>
      <c r="N54" s="114" t="s">
        <v>2634</v>
      </c>
      <c r="O54" s="114" t="s">
        <v>26</v>
      </c>
      <c r="P54" s="79"/>
    </row>
    <row r="55" spans="1:16" s="7" customFormat="1" ht="24.75" customHeight="1" outlineLevel="1" x14ac:dyDescent="0.25">
      <c r="A55" s="142">
        <v>8</v>
      </c>
      <c r="B55" s="111" t="s">
        <v>2665</v>
      </c>
      <c r="C55" s="112" t="s">
        <v>31</v>
      </c>
      <c r="D55" s="119" t="s">
        <v>2680</v>
      </c>
      <c r="E55" s="143">
        <v>41291</v>
      </c>
      <c r="F55" s="143">
        <v>41623</v>
      </c>
      <c r="G55" s="158">
        <f t="shared" si="3"/>
        <v>11.066666666666666</v>
      </c>
      <c r="H55" s="120" t="s">
        <v>2681</v>
      </c>
      <c r="I55" s="113" t="s">
        <v>1156</v>
      </c>
      <c r="J55" s="113" t="s">
        <v>59</v>
      </c>
      <c r="K55" s="117">
        <v>2224222422</v>
      </c>
      <c r="L55" s="114" t="s">
        <v>1148</v>
      </c>
      <c r="M55" s="116"/>
      <c r="N55" s="114" t="s">
        <v>27</v>
      </c>
      <c r="O55" s="114" t="s">
        <v>26</v>
      </c>
      <c r="P55" s="79"/>
    </row>
    <row r="56" spans="1:16" s="7" customFormat="1" ht="24.75" customHeight="1" outlineLevel="1" x14ac:dyDescent="0.25">
      <c r="A56" s="142">
        <v>9</v>
      </c>
      <c r="B56" s="120"/>
      <c r="C56" s="112"/>
      <c r="D56" s="119"/>
      <c r="E56" s="143"/>
      <c r="F56" s="143"/>
      <c r="G56" s="158" t="str">
        <f t="shared" si="3"/>
        <v/>
      </c>
      <c r="H56" s="120"/>
      <c r="I56" s="113"/>
      <c r="J56" s="113"/>
      <c r="K56" s="117"/>
      <c r="L56" s="114"/>
      <c r="M56" s="116"/>
      <c r="N56" s="114"/>
      <c r="O56" s="114"/>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2679</v>
      </c>
      <c r="E114" s="143">
        <v>43879</v>
      </c>
      <c r="F114" s="143">
        <v>44196</v>
      </c>
      <c r="G114" s="158">
        <f>IF(AND(E114&lt;&gt;"",F114&lt;&gt;""),((F114-E114)/30),"")</f>
        <v>10.566666666666666</v>
      </c>
      <c r="H114" s="120" t="s">
        <v>2678</v>
      </c>
      <c r="I114" s="119" t="s">
        <v>1156</v>
      </c>
      <c r="J114" s="119" t="s">
        <v>59</v>
      </c>
      <c r="K114" s="121">
        <v>1042985700</v>
      </c>
      <c r="L114" s="100">
        <f>+IF(AND(K114&gt;0,O114="Ejecución"),(K114/877802)*Tabla28[[#This Row],[% participación]],IF(AND(K114&gt;0,O114&lt;&gt;"Ejecución"),"-",""))</f>
        <v>0</v>
      </c>
      <c r="M114" s="122" t="s">
        <v>1148</v>
      </c>
      <c r="N114" s="171">
        <v>0</v>
      </c>
      <c r="O114" s="160" t="s">
        <v>1150</v>
      </c>
      <c r="P114" s="78"/>
    </row>
    <row r="115" spans="1:16" s="6" customFormat="1" ht="24.75" customHeight="1" x14ac:dyDescent="0.25">
      <c r="A115" s="141">
        <v>2</v>
      </c>
      <c r="B115" s="159" t="s">
        <v>2665</v>
      </c>
      <c r="C115" s="161" t="s">
        <v>31</v>
      </c>
      <c r="D115" s="63" t="s">
        <v>2697</v>
      </c>
      <c r="E115" s="143">
        <v>43886</v>
      </c>
      <c r="F115" s="143">
        <v>44196</v>
      </c>
      <c r="G115" s="158">
        <f t="shared" ref="G115:G116" si="4">IF(AND(E115&lt;&gt;"",F115&lt;&gt;""),((F115-E115)/30),"")</f>
        <v>10.333333333333334</v>
      </c>
      <c r="H115" s="120" t="s">
        <v>2678</v>
      </c>
      <c r="I115" s="63" t="s">
        <v>516</v>
      </c>
      <c r="J115" s="63" t="s">
        <v>598</v>
      </c>
      <c r="K115" s="68">
        <v>1002304122</v>
      </c>
      <c r="L115" s="100">
        <f>+IF(AND(K115&gt;0,O115="Ejecución"),(K115/877802)*Tabla28[[#This Row],[% participación]],IF(AND(K115&gt;0,O115&lt;&gt;"Ejecución"),"-",""))</f>
        <v>0</v>
      </c>
      <c r="M115" s="65" t="s">
        <v>1148</v>
      </c>
      <c r="N115" s="171">
        <v>0</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59000073</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29535</v>
      </c>
      <c r="D193" s="5"/>
      <c r="E193" s="124">
        <v>5263</v>
      </c>
      <c r="F193" s="5"/>
      <c r="G193" s="5"/>
      <c r="H193" s="145" t="s">
        <v>2691</v>
      </c>
      <c r="J193" s="5"/>
      <c r="K193" s="125">
        <v>38742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2694</v>
      </c>
      <c r="J211" s="27" t="s">
        <v>2622</v>
      </c>
      <c r="K211" s="146" t="s">
        <v>2696</v>
      </c>
      <c r="L211" s="21"/>
      <c r="M211" s="21"/>
      <c r="N211" s="21"/>
      <c r="O211" s="8"/>
    </row>
    <row r="212" spans="1:15" x14ac:dyDescent="0.25">
      <c r="A212" s="9"/>
      <c r="B212" s="27" t="s">
        <v>2619</v>
      </c>
      <c r="C212" s="145" t="s">
        <v>2693</v>
      </c>
      <c r="D212" s="21"/>
      <c r="G212" s="27" t="s">
        <v>2621</v>
      </c>
      <c r="H212" s="146" t="s">
        <v>2695</v>
      </c>
      <c r="J212" s="27" t="s">
        <v>2623</v>
      </c>
      <c r="K212" s="145"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Julio</cp:lastModifiedBy>
  <cp:lastPrinted>2020-12-26T18:59:13Z</cp:lastPrinted>
  <dcterms:created xsi:type="dcterms:W3CDTF">2020-10-14T21:57:42Z</dcterms:created>
  <dcterms:modified xsi:type="dcterms:W3CDTF">2020-12-26T19:08:17Z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