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<sst xmlns="http://schemas.openxmlformats.org/spreadsheetml/2006/main" count="3056" uniqueCount="2692">
  <si>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</si>
  <si>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</si>
  <si>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</si>
  <si>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</si>
  <si>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</si>
  <si>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</si>
  <si>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</si>
  <si>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</si>
  <si>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</si>
  <si>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</si>
  <si>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</si>
  <si>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</si>
  <si>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</si>
  <si>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</si>
  <si>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</si>
  <si>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</si>
  <si>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</si>
  <si>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</si>
  <si>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</si>
  <si>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</si>
  <si>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</si>
  <si>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</si>
  <si>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</si>
  <si>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</si>
  <si>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</si>
  <si>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</si>
  <si>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</si>
  <si>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</si>
  <si>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</si>
  <si>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</si>
  <si>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</si>
  <si>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</si>
  <si>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</si>
  <si>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</si>
  <si>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</si>
  <si>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</si>
  <si>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</si>
  <si>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</si>
  <si>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</si>
  <si>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</si>
  <si>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</si>
  <si>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</si>
  <si>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</si>
  <si>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</si>
  <si>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</si>
  <si>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</si>
  <si>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</si>
  <si>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</si>
  <si>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</si>
  <si>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</si>
  <si>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</si>
  <si>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</si>
  <si>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</si>
  <si>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</si>
  <si>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</si>
  <si>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</si>
  <si>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</si>
  <si>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</si>
  <si>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</si>
  <si>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</si>
  <si>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</si>
  <si>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</si>
  <si>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</si>
  <si>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</si>
  <si>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</si>
  <si>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</si>
  <si>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</si>
  <si>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</si>
  <si>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</si>
  <si>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</si>
  <si>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</si>
  <si>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</si>
  <si>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</si>
  <si>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</si>
  <si>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</si>
  <si>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</si>
  <si>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</si>
  <si>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</si>
  <si>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</si>
  <si>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</si>
  <si>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</si>
  <si>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</si>
  <si>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</si>
  <si>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</si>
  <si>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</si>
  <si>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</si>
  <si>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</si>
  <si>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</si>
  <si>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</si>
  <si>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</si>
  <si>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</si>
  <si>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</si>
  <si>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</si>
  <si>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</si>
  <si>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</si>
  <si>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</si>
  <si>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</si>
  <si>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</si>
  <si>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</si>
  <si>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</si>
  <si>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</si>
  <si>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</si>
  <si>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</si>
  <si>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</si>
  <si>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</si>
  <si>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</si>
  <si>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</si>
  <si>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</si>
  <si>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</si>
  <si>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</si>
  <si>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</si>
  <si>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</si>
  <si>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</si>
  <si>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</si>
  <si>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</si>
  <si>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</si>
  <si>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</si>
  <si>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</si>
  <si>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</si>
  <si>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</si>
  <si>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</si>
  <si>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</si>
  <si>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</si>
  <si>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</si>
  <si>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</si>
  <si>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</si>
  <si>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</si>
  <si>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</si>
  <si>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</si>
  <si>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</si>
  <si>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</si>
  <si>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</si>
  <si>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</si>
  <si>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</si>
  <si>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</si>
  <si>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</si>
  <si>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</si>
  <si>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</si>
  <si>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</si>
  <si>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</si>
  <si>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</si>
  <si>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</si>
  <si>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</si>
  <si>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</si>
  <si>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</si>
  <si>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</si>
  <si>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</si>
  <si>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</si>
  <si>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</si>
  <si>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</si>
  <si>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</si>
  <si>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</si>
  <si>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</si>
  <si>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</si>
  <si>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</si>
  <si>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</si>
  <si>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</si>
  <si>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</si>
  <si>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</si>
  <si>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</si>
  <si>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</si>
  <si>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</si>
  <si>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</si>
  <si>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</si>
  <si>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</si>
  <si>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</si>
  <si>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</si>
  <si>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</si>
  <si>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</si>
  <si>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</si>
  <si>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</si>
  <si>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</si>
  <si>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</si>
  <si>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</si>
  <si>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</si>
  <si>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</si>
  <si>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</si>
  <si>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</si>
  <si>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</si>
  <si>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</si>
  <si>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</si>
  <si>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</si>
  <si>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</si>
  <si>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</si>
  <si>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</si>
  <si>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</si>
  <si>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</si>
  <si>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</si>
  <si>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</si>
  <si>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</si>
  <si>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</si>
  <si>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</si>
  <si>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</si>
  <si>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</si>
  <si>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</si>
  <si>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</si>
  <si>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</si>
  <si>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</si>
  <si>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</si>
  <si>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</si>
  <si>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</si>
  <si>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</si>
  <si>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</si>
  <si>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</si>
  <si>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</si>
  <si>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</si>
  <si>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</si>
  <si>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</si>
  <si>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</si>
  <si>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</si>
  <si>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</si>
  <si>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</si>
  <si>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</si>
  <si>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</si>
  <si>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</si>
  <si>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</si>
  <si>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</si>
  <si>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</si>
  <si>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</si>
  <si>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</si>
  <si>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</si>
  <si>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</si>
  <si>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</si>
  <si>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</si>
  <si>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</si>
  <si>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</si>
  <si>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</si>
  <si>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</si>
  <si>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</si>
  <si>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</si>
  <si>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</si>
  <si>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</si>
  <si>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</si>
  <si>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</si>
  <si>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</si>
  <si>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</si>
  <si>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</si>
  <si>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</si>
  <si>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</si>
  <si>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</si>
  <si>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</si>
  <si>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</si>
  <si>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</si>
  <si>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</si>
  <si>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</si>
  <si>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</si>
  <si>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</si>
  <si>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</si>
  <si>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</si>
  <si>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</si>
  <si>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</si>
  <si>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</si>
  <si>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</si>
  <si>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</si>
  <si>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</si>
  <si>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</si>
  <si>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</si>
  <si>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</si>
  <si>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</si>
  <si>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</si>
  <si>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</si>
  <si>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</si>
  <si>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</si>
  <si>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</si>
  <si>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</si>
  <si>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</si>
  <si>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</si>
  <si>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</si>
  <si>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</si>
  <si>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</si>
  <si>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</si>
  <si>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</si>
  <si>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</si>
  <si>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</si>
  <si>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</si>
  <si>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</si>
  <si>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</si>
  <si>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</si>
  <si>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</si>
  <si>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</si>
  <si>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</si>
  <si>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</si>
  <si>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</si>
  <si>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</si>
  <si>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</si>
  <si>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</si>
  <si>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</si>
  <si>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</si>
  <si>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</si>
  <si>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</si>
  <si>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</si>
  <si>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</si>
  <si>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</si>
  <si>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</si>
  <si>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</si>
  <si>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</si>
  <si>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</si>
  <si>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</si>
  <si>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</si>
  <si>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</si>
  <si>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</si>
  <si>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</si>
  <si>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</si>
  <si>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</si>
  <si>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</si>
  <si>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</si>
  <si>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</si>
  <si>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</si>
  <si>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</si>
  <si>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</si>
  <si>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</si>
  <si>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</si>
  <si>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</si>
  <si>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</si>
  <si>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</si>
  <si>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</si>
  <si>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</si>
  <si>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</si>
  <si>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</si>
  <si>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</si>
  <si>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</si>
  <si>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</si>
  <si>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</si>
  <si>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</si>
  <si>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</si>
  <si>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</si>
  <si>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</si>
  <si>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</si>
  <si>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</si>
  <si>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</si>
  <si>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</si>
  <si>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</si>
  <si>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</si>
  <si>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</si>
  <si>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</si>
  <si>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</si>
  <si>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</si>
  <si>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</si>
  <si>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</si>
  <si>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</si>
  <si>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</si>
  <si>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</si>
  <si>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</si>
  <si>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</si>
  <si>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</si>
  <si>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</si>
  <si>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</si>
  <si>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</si>
  <si>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</si>
  <si>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</si>
  <si>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</si>
  <si>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</si>
  <si>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</si>
  <si>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</si>
  <si>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</si>
  <si>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</si>
  <si>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</si>
  <si>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</si>
  <si>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</si>
  <si>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</si>
  <si>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</si>
  <si>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</si>
  <si>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</si>
  <si>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</si>
  <si>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</si>
  <si>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</si>
  <si>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</si>
  <si>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</si>
  <si>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</si>
  <si>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</si>
  <si>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</si>
  <si>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</si>
  <si>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</si>
  <si>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</si>
  <si>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</si>
  <si>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</si>
  <si>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</si>
  <si>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</si>
  <si>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</si>
  <si>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</si>
  <si>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</si>
  <si>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</si>
  <si>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</si>
  <si>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</si>
  <si>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</si>
  <si>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</si>
  <si>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</si>
  <si>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</si>
  <si>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</si>
  <si>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</si>
  <si>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</si>
  <si>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</si>
  <si>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</si>
  <si>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</si>
  <si>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</si>
  <si>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</si>
  <si>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</si>
  <si>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</si>
  <si>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</si>
  <si>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</si>
  <si>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</si>
  <si>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</si>
  <si>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</si>
  <si>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</si>
  <si>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</si>
  <si>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</si>
  <si>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</si>
  <si>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</si>
  <si>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</si>
  <si>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</si>
  <si>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</si>
  <si>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</si>
  <si>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</si>
  <si>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</si>
  <si>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</si>
  <si>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</si>
  <si>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</si>
  <si>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</si>
  <si>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</si>
  <si>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</si>
  <si>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</si>
  <si>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</si>
  <si>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</si>
  <si>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</si>
  <si>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</si>
  <si>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</si>
  <si>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</si>
  <si>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</si>
  <si>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</si>
  <si>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</si>
  <si>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</si>
  <si>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</si>
  <si>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</si>
  <si>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</si>
  <si>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</si>
  <si>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</si>
  <si>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</si>
  <si>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</si>
  <si>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</si>
  <si>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</si>
  <si>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</si>
  <si>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</si>
  <si>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</si>
  <si>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</si>
  <si>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</si>
  <si>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</si>
  <si>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</si>
  <si>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</si>
  <si>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</si>
  <si>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</si>
  <si>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</si>
  <si>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</si>
  <si>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</si>
  <si>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</si>
  <si>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</si>
  <si>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</si>
  <si>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</si>
  <si>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</si>
  <si>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</si>
  <si>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</si>
  <si>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</si>
  <si>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</si>
  <si>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</si>
  <si>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</si>
  <si>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</si>
  <si>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</si>
  <si>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</si>
  <si>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</si>
  <si>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</si>
  <si>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</si>
  <si>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</si>
  <si>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</si>
  <si>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</si>
  <si>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</si>
  <si>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</si>
  <si>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</si>
  <si>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</si>
  <si>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</si>
  <si>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</si>
  <si>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</si>
  <si>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</si>
  <si>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</si>
  <si>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</si>
  <si>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</si>
  <si>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</si>
  <si>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</si>
  <si>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</si>
  <si>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</si>
  <si>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</si>
  <si>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</si>
  <si>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</si>
  <si>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</si>
  <si>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</si>
  <si>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</si>
  <si>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</si>
  <si>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</si>
  <si>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</si>
  <si>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</si>
  <si>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</si>
  <si>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</si>
  <si>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</si>
  <si>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</si>
  <si>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</si>
  <si>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</si>
  <si>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</si>
  <si>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</si>
  <si>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</si>
  <si>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</si>
  <si>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</si>
  <si>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</si>
  <si>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</si>
  <si>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</si>
  <si>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</si>
  <si>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</si>
  <si>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</si>
  <si>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</si>
  <si>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</si>
  <si>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</si>
  <si>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</si>
  <si>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</si>
  <si>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</si>
  <si>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</si>
  <si>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</si>
  <si>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</si>
  <si>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</si>
  <si>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</si>
  <si>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</si>
  <si>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</si>
  <si>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</si>
  <si>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</si>
  <si>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</si>
  <si>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</si>
  <si>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</si>
  <si>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</si>
  <si>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</si>
  <si>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</si>
  <si>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</si>
  <si>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</si>
  <si>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</si>
  <si>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</si>
  <si>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</si>
  <si>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</si>
  <si>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</si>
  <si>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</si>
  <si>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</si>
  <si>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</si>
  <si>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</si>
  <si>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</si>
  <si>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</si>
  <si>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</si>
  <si>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</si>
  <si>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</si>
  <si>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</si>
  <si>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</si>
  <si>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</si>
  <si>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</si>
  <si>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</si>
  <si>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</si>
  <si>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</si>
  <si>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</si>
  <si>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</si>
  <si>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</si>
  <si>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</si>
  <si>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</si>
  <si>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</si>
  <si>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</si>
  <si>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</si>
  <si>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</si>
  <si>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</si>
  <si>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</si>
  <si>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</si>
  <si>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</si>
  <si>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</si>
  <si>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</si>
  <si>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</si>
  <si>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</si>
  <si>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</si>
  <si>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</si>
  <si>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</si>
  <si>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</si>
  <si>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</si>
  <si>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</si>
  <si>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</si>
  <si>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</si>
  <si>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</si>
  <si>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</si>
  <si>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</si>
  <si>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</si>
  <si>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</si>
  <si>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</si>
  <si>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</si>
  <si>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</si>
  <si>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</si>
  <si>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</si>
  <si>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</si>
  <si>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</si>
  <si>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</si>
  <si>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</si>
  <si>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</si>
  <si>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</si>
  <si>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</si>
  <si>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</si>
  <si>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</si>
  <si>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</si>
  <si>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</si>
  <si>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</si>
  <si>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</si>
  <si>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</si>
  <si>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</si>
  <si>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</si>
  <si>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</si>
  <si>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</si>
  <si>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</si>
  <si>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</si>
  <si>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</si>
  <si>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</si>
  <si>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</si>
  <si>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</si>
  <si>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</si>
  <si>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</si>
  <si>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</si>
  <si>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</si>
  <si>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</si>
  <si>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</si>
  <si>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</si>
  <si>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</si>
  <si>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</si>
  <si>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</si>
  <si>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</si>
  <si>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</si>
  <si>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</si>
  <si>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</si>
  <si>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</si>
  <si>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</si>
  <si>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</si>
  <si>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</si>
  <si>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</si>
  <si>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</si>
  <si>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</si>
  <si>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</si>
  <si>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</si>
  <si>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</si>
  <si>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</si>
  <si>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</si>
  <si>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</si>
  <si>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</si>
  <si>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</si>
  <si>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</si>
  <si>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</si>
  <si>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</si>
  <si>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</si>
  <si>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</si>
  <si>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</si>
  <si>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</si>
  <si>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</si>
  <si>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</si>
  <si>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</si>
  <si>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</si>
  <si>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</si>
  <si>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</si>
  <si>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</si>
  <si>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</si>
  <si>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</si>
  <si>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</si>
  <si>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</si>
  <si>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</si>
  <si>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</si>
  <si>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</si>
  <si>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</si>
  <si>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</si>
  <si>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</si>
  <si>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</si>
  <si>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</si>
  <si>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</si>
  <si>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</si>
  <si>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</si>
  <si>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</si>
  <si>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</si>
  <si>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</si>
  <si>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</si>
  <si>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</si>
  <si>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</si>
  <si>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</si>
  <si>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</si>
  <si>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</si>
  <si>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</si>
  <si>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</si>
  <si>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</si>
  <si>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</si>
  <si>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</si>
  <si>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</si>
  <si>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</si>
  <si>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</si>
  <si>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</si>
  <si>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</si>
  <si>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</si>
  <si>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</si>
  <si>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</si>
  <si>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</si>
  <si>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</si>
  <si>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</si>
  <si>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</si>
  <si>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</si>
  <si>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</si>
  <si>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</si>
  <si>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</si>
  <si>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</si>
  <si>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</si>
  <si>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</si>
  <si>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</si>
  <si>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</si>
  <si>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</si>
  <si>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</si>
  <si>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</si>
  <si>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</si>
  <si>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</si>
  <si>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</si>
  <si>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</si>
  <si>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</si>
  <si>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</si>
  <si>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</si>
  <si>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</si>
  <si>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</si>
  <si>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</si>
  <si>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</si>
  <si>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</si>
  <si>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</si>
  <si>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</si>
  <si>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</si>
  <si>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</si>
  <si>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</si>
  <si>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</si>
  <si>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</si>
  <si>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</si>
  <si>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</si>
  <si>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</si>
  <si>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</si>
  <si>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</si>
  <si>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</si>
  <si>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</si>
  <si>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</si>
  <si>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</si>
  <si>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</si>
  <si>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</si>
  <si>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</si>
  <si>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</si>
  <si>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</si>
  <si>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</si>
  <si>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</si>
  <si>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</si>
  <si>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</si>
  <si>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</si>
  <si>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</si>
  <si>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</si>
  <si>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</si>
  <si>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</si>
  <si>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</si>
  <si>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</si>
  <si>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</si>
  <si>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</si>
  <si>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</si>
  <si>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</si>
  <si>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</si>
  <si>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</si>
  <si>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</si>
  <si>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</si>
  <si>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</si>
  <si>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</si>
  <si>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</si>
  <si>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</si>
  <si>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</si>
  <si>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</si>
  <si>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</si>
  <si>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</si>
  <si>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</si>
  <si>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</si>
  <si>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</si>
  <si>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</si>
  <si>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</si>
  <si>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</si>
  <si>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</si>
  <si>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</si>
  <si>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</si>
  <si>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</si>
  <si>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</si>
  <si>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</si>
  <si>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</si>
  <si>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</si>
  <si>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</si>
  <si>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</si>
  <si>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</si>
  <si>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</si>
  <si>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</si>
  <si>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</si>
  <si>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</si>
  <si>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</si>
  <si>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</si>
  <si>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</si>
  <si>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</si>
  <si>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</si>
  <si>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</si>
  <si>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</si>
  <si>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</si>
  <si>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</si>
  <si>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</si>
  <si>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</si>
  <si>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</si>
  <si>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</si>
  <si>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</si>
  <si>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</si>
  <si>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</si>
  <si>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</si>
  <si>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</si>
  <si>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</si>
  <si>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</si>
  <si>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</si>
  <si>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</si>
  <si>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</si>
  <si>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</si>
  <si>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</si>
  <si>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</si>
  <si>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</si>
  <si>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</si>
  <si>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</si>
  <si>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</si>
  <si>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</si>
  <si>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</si>
  <si>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</si>
  <si>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</si>
  <si>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</si>
  <si>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</si>
  <si>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</si>
  <si>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</si>
  <si>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</si>
  <si>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</si>
  <si>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</si>
  <si>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</si>
  <si>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</si>
  <si>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</si>
  <si>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</si>
  <si>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</si>
  <si>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</si>
  <si>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</si>
  <si>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</si>
  <si>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</si>
  <si>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</si>
  <si>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</si>
  <si>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</si>
  <si>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</si>
  <si>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</si>
  <si>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</si>
  <si>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</si>
  <si>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</si>
  <si>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</si>
  <si>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</si>
  <si>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</si>
  <si>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</si>
  <si>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</si>
  <si>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</si>
  <si>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</si>
  <si>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</si>
  <si>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</si>
  <si>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</si>
  <si>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</si>
  <si>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</si>
  <si>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</si>
  <si>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</si>
  <si>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</si>
  <si>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</si>
  <si>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</si>
  <si>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</si>
  <si>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</si>
  <si>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</si>
  <si>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</si>
  <si>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</si>
  <si>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</si>
  <si>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</si>
  <si>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</si>
  <si>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</si>
  <si>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</si>
  <si>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</si>
  <si>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</si>
  <si>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</si>
  <si>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</si>
  <si>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</si>
  <si>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</si>
  <si>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</si>
  <si>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</si>
  <si>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</si>
  <si>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</si>
  <si>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</si>
  <si>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</si>
  <si>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</si>
  <si>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</si>
  <si>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</si>
  <si>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</si>
  <si>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</si>
  <si>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</si>
  <si>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</si>
  <si>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</si>
  <si>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</si>
  <si>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</si>
  <si>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</si>
  <si>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</si>
  <si>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</si>
  <si>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</si>
  <si>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</si>
  <si>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</si>
  <si>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</si>
  <si>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</si>
  <si>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</si>
  <si>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</si>
  <si>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</si>
  <si>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</si>
  <si>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</si>
  <si>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</si>
  <si>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</si>
  <si>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</si>
  <si>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</si>
  <si>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</si>
  <si>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</si>
  <si>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</si>
  <si>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</si>
  <si>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</si>
  <si>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</si>
  <si>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</si>
  <si>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</si>
  <si>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</si>
  <si>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</si>
  <si>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</si>
  <si>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</si>
  <si>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</si>
  <si>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</si>
  <si>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</si>
  <si>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</si>
  <si>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</si>
  <si>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</si>
  <si>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</si>
  <si>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</si>
  <si>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</si>
  <si>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</si>
  <si>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</si>
  <si>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</si>
  <si>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</si>
  <si>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</si>
  <si>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</si>
  <si>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</si>
  <si>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</si>
  <si>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</si>
  <si>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</si>
  <si>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</si>
  <si>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</si>
  <si>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</si>
  <si>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</si>
  <si>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</si>
  <si>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</si>
  <si>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</si>
  <si>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</si>
  <si>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</si>
  <si>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</si>
  <si>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</si>
  <si>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</si>
  <si>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</si>
  <si>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</si>
  <si>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</si>
  <si>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</si>
  <si>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</si>
  <si>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</si>
  <si>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</si>
  <si>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</si>
  <si>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</si>
  <si>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</si>
  <si>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</si>
  <si>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</si>
  <si>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</si>
  <si>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</si>
  <si>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</si>
  <si>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</si>
  <si>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</si>
  <si>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</si>
  <si>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</si>
  <si>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</si>
  <si>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</si>
  <si>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</si>
  <si>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</si>
  <si>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</si>
  <si>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</si>
  <si>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</si>
  <si>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</si>
  <si>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</si>
  <si>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</si>
  <si>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</si>
  <si>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</si>
  <si>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</si>
  <si>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</si>
  <si>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</si>
  <si>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</si>
  <si>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</si>
  <si>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</si>
  <si>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</si>
  <si>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</si>
  <si>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</si>
  <si>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</si>
  <si>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</si>
  <si>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</si>
  <si>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</si>
  <si>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</si>
  <si>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</si>
  <si>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</si>
  <si>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</si>
  <si>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</si>
  <si>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</si>
  <si>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</si>
  <si>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</si>
  <si>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</si>
  <si>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</si>
  <si>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</si>
  <si>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</si>
  <si>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</si>
  <si>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</si>
  <si>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</si>
  <si>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</si>
  <si>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</si>
  <si>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</si>
  <si>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</si>
  <si>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</si>
  <si>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</si>
  <si>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</si>
  <si>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</si>
  <si>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</si>
  <si>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</si>
  <si>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</si>
  <si>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</si>
  <si>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</si>
  <si>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</si>
  <si>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</si>
  <si>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</si>
  <si>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</si>
  <si>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</si>
  <si>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</si>
  <si>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</si>
  <si>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</si>
  <si>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</si>
  <si>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</si>
  <si>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</si>
  <si>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</si>
  <si>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</si>
  <si>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</si>
  <si>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</si>
  <si>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</si>
  <si>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</si>
  <si>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</si>
  <si>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</si>
  <si>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</si>
  <si>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</si>
  <si>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</si>
  <si>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</si>
  <si>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</si>
  <si>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</si>
  <si>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</si>
  <si>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</si>
  <si>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</si>
  <si>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</si>
  <si>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</si>
  <si>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</si>
  <si>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</si>
  <si>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</si>
  <si>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</si>
  <si>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</si>
  <si>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</si>
  <si>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</si>
  <si>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</si>
  <si>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</si>
  <si>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</si>
  <si>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</si>
  <si>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</si>
  <si>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</si>
  <si>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</si>
  <si>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</si>
  <si>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</si>
  <si>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</si>
  <si>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</si>
  <si>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</si>
  <si>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</si>
  <si>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</si>
  <si>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</si>
  <si>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</si>
  <si>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</si>
  <si>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</si>
  <si>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</si>
  <si>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</si>
  <si>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</si>
  <si>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</si>
  <si>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</si>
  <si>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</si>
  <si>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</si>
  <si>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</si>
  <si>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</si>
  <si>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</si>
  <si>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</si>
  <si>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</si>
  <si>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</si>
  <si>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</si>
  <si>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</si>
  <si>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</si>
  <si>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</si>
  <si>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</si>
  <si>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</si>
  <si>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</si>
  <si>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</si>
  <si>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</si>
  <si>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</si>
  <si>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</si>
  <si>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</si>
  <si>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</si>
  <si>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</si>
  <si>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</si>
  <si>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</si>
  <si>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</si>
  <si>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</si>
  <si>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</si>
  <si>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</si>
  <si>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</si>
  <si>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</si>
  <si>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</si>
  <si>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</si>
  <si>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</si>
  <si>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</si>
  <si>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</si>
  <si>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</si>
  <si>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</si>
  <si>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</si>
  <si>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</si>
  <si>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</si>
  <si>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</si>
  <si>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</si>
  <si>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</si>
  <si>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</si>
  <si>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</si>
  <si>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</si>
  <si>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</si>
  <si>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</si>
  <si>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</si>
  <si>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</si>
  <si>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</si>
  <si>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</si>
  <si>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</si>
  <si>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</si>
  <si>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</si>
  <si>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</si>
  <si>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</si>
  <si>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</si>
  <si>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</si>
  <si>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</si>
  <si>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</si>
  <si>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</si>
  <si>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</si>
  <si>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</si>
  <si>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</si>
  <si>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</si>
  <si>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</si>
  <si>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</si>
  <si>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</si>
  <si>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</si>
  <si>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</si>
  <si>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</si>
  <si>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</si>
  <si>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</si>
  <si>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</si>
  <si>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</si>
  <si>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</si>
  <si>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</si>
  <si>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</si>
  <si>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</si>
  <si>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</si>
  <si>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</si>
  <si>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</si>
  <si>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</si>
  <si>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</si>
  <si>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</si>
  <si>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</si>
  <si>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</si>
  <si>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</si>
  <si>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</si>
  <si>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</si>
  <si>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</si>
  <si>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</si>
  <si>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</si>
  <si>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</si>
  <si>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</si>
  <si>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</si>
  <si>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</si>
  <si>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</si>
  <si>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</si>
  <si>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</si>
  <si>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</si>
  <si>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</si>
  <si>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</si>
  <si>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</si>
  <si>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</si>
  <si>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</si>
  <si>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</si>
  <si>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</si>
  <si>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</si>
  <si>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</si>
  <si>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</si>
  <si>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</si>
  <si>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</si>
  <si>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</si>
  <si>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</si>
  <si>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</si>
  <si>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</si>
  <si>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</si>
  <si>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</si>
  <si>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</si>
  <si>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</si>
  <si>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</si>
  <si>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</si>
  <si>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</si>
  <si>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</si>
  <si>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</si>
  <si>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</si>
  <si>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</si>
  <si>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</si>
  <si>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</si>
  <si>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</si>
  <si>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</si>
  <si>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</si>
  <si>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</si>
  <si>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</si>
  <si>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</si>
  <si>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</si>
  <si>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</si>
  <si>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</si>
  <si>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</si>
  <si>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</si>
  <si>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</si>
  <si>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</si>
  <si>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</si>
  <si>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</si>
  <si>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</si>
  <si>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</si>
  <si>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</si>
  <si>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</si>
  <si>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</si>
  <si>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</si>
  <si>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</si>
  <si>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</si>
  <si>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</si>
  <si>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</si>
  <si>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</si>
  <si>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</si>
  <si>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</si>
  <si>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</si>
  <si>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</si>
  <si>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</si>
  <si>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</si>
  <si>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</si>
  <si>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</si>
  <si>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</si>
  <si>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</si>
  <si>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</si>
  <si>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</si>
  <si>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</si>
  <si>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</si>
  <si>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</si>
  <si>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</si>
  <si>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</si>
  <si>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</si>
  <si>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</si>
  <si>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</si>
  <si>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</si>
  <si>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</si>
  <si>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</si>
  <si>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</si>
  <si>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</si>
  <si>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</si>
  <si>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</si>
  <si>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</si>
  <si>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</si>
  <si>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</si>
  <si>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</si>
  <si>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</si>
  <si>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</si>
  <si>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</si>
  <si>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</si>
  <si>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</si>
  <si>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</si>
  <si>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</si>
  <si>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</si>
  <si>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</si>
  <si>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</si>
  <si>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</si>
  <si>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</si>
  <si>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</si>
  <si>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</si>
  <si>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</si>
  <si>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</si>
  <si>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</si>
  <si>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</si>
  <si>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</si>
  <si>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</si>
  <si>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</si>
  <si>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</si>
  <si>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</si>
  <si>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</si>
  <si>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</si>
  <si>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</si>
  <si>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</si>
  <si>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</si>
  <si>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</si>
  <si>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</si>
  <si>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</si>
  <si>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</si>
  <si>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</si>
  <si>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</si>
  <si>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</si>
  <si>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</si>
  <si>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</si>
  <si>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</si>
  <si>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</si>
  <si>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</si>
  <si>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</si>
  <si>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</si>
  <si>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</si>
  <si>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</si>
  <si>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</si>
  <si>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</si>
  <si>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</si>
  <si>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</si>
  <si>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</si>
  <si>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</si>
  <si>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</si>
  <si>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</si>
  <si>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</si>
  <si>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</si>
  <si>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</si>
  <si>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</si>
  <si>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</si>
  <si>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</si>
  <si>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</si>
  <si>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</si>
  <si>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</si>
  <si>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</si>
  <si>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</si>
  <si>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</si>
  <si>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</si>
  <si>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</si>
  <si>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</si>
  <si>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</si>
  <si>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</si>
  <si>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</si>
  <si>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</si>
  <si>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</si>
  <si>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</si>
  <si>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</si>
  <si>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</si>
  <si>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</si>
  <si>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</si>
  <si>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</si>
  <si>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</si>
  <si>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</si>
  <si>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</si>
  <si>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</si>
  <si>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</si>
  <si>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</si>
  <si>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</si>
  <si>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</si>
  <si>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</si>
  <si>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</si>
  <si>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</si>
  <si>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</si>
  <si>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</si>
  <si>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</si>
  <si>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</si>
  <si>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</si>
  <si>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</si>
  <si>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</si>
  <si>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</si>
  <si>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</si>
  <si>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</si>
  <si>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</si>
  <si>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</si>
  <si>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</si>
  <si>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</si>
  <si>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</si>
  <si>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</si>
  <si>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</si>
  <si>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</si>
  <si>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</si>
  <si>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</si>
  <si>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</si>
  <si>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</si>
  <si>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</si>
  <si>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</si>
  <si>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</si>
  <si>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</si>
  <si>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</si>
  <si>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</si>
  <si>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</si>
  <si>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</si>
  <si>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</si>
  <si>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</si>
  <si>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</si>
  <si>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</si>
  <si>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</si>
  <si>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</si>
  <si>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</si>
  <si>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</si>
  <si>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</si>
  <si>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</si>
  <si>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</si>
  <si>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</si>
  <si>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</si>
  <si>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</si>
  <si>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</si>
  <si>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</si>
  <si>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</si>
  <si>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</si>
  <si>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</si>
  <si>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</si>
  <si>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</si>
  <si>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</si>
  <si>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</si>
  <si>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</si>
  <si>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</si>
  <si>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</si>
  <si>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</si>
  <si>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</si>
  <si>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</si>
  <si>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</si>
  <si>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</si>
  <si>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</si>
  <si>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</si>
  <si>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</si>
  <si>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</si>
  <si>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</si>
  <si>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</si>
  <si>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</si>
  <si>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</si>
  <si>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</si>
  <si>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</si>
  <si>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</si>
  <si>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</si>
  <si>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</si>
  <si>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</si>
  <si>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</si>
  <si>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</si>
  <si>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</si>
  <si>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</si>
  <si>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</si>
  <si>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</si>
  <si>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</si>
  <si>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</si>
  <si>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</si>
  <si>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</si>
  <si>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</si>
  <si>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</si>
  <si>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</si>
  <si>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</si>
  <si>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</si>
  <si>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</si>
  <si>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</si>
  <si>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</si>
  <si>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</si>
  <si>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</si>
  <si>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</si>
  <si>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</si>
  <si>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</si>
  <si>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</si>
  <si>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</si>
  <si>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</si>
  <si>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</si>
  <si>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</si>
  <si>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</si>
  <si>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</si>
  <si>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</si>
  <si>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</si>
  <si>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</si>
  <si>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</si>
  <si>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</si>
  <si>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</si>
  <si>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</si>
  <si>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</si>
  <si>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</si>
  <si>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</si>
  <si>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</si>
  <si>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</si>
  <si>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</si>
  <si>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</si>
  <si>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</si>
  <si>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</si>
  <si>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</si>
  <si>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</si>
  <si>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</si>
  <si>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</si>
  <si>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</si>
  <si>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</si>
  <si>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</si>
  <si>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</si>
  <si>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</si>
  <si>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</si>
  <si>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</si>
  <si>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</si>
  <si>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</si>
  <si>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</si>
  <si>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</si>
  <si>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</si>
  <si>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</si>
  <si>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</si>
  <si>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</si>
  <si>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</si>
  <si>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</si>
  <si>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</si>
  <si>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</si>
  <si>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</si>
  <si>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</si>
  <si>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</si>
  <si>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</si>
  <si>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</si>
  <si>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</si>
  <si>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</si>
  <si>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</si>
  <si>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</si>
  <si>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</si>
  <si>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</si>
  <si>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</si>
  <si>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</si>
  <si>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</si>
  <si>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</si>
  <si>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</si>
  <si>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</si>
  <si>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</si>
  <si>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</si>
  <si>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</si>
  <si>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</si>
  <si>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</si>
  <si>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</si>
  <si>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</si>
  <si>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</si>
  <si>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</si>
  <si>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</si>
  <si>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</si>
  <si>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</si>
  <si>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</si>
  <si>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</si>
  <si>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</si>
  <si>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</si>
  <si>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</si>
  <si>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</si>
  <si>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</si>
  <si>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</si>
  <si>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</si>
  <si>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</si>
  <si>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</si>
  <si>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</si>
  <si>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</si>
  <si>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</si>
  <si>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</si>
  <si>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</si>
  <si>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</si>
  <si>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</si>
  <si>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</si>
  <si>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</si>
  <si>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</si>
  <si>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</si>
  <si>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</si>
  <si>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</si>
  <si>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</si>
  <si>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</si>
  <si>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</si>
  <si>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</si>
  <si>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</si>
  <si>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</si>
  <si>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</si>
  <si>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</si>
  <si>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</si>
  <si>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</si>
  <si>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</si>
  <si>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</si>
  <si>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</si>
  <si>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</si>
  <si>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</si>
  <si>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</si>
  <si>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</si>
  <si>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</si>
  <si>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</si>
  <si>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</si>
  <si>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</si>
  <si>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</si>
  <si>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</si>
  <si>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</si>
  <si>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</si>
  <si>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</si>
  <si>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</si>
  <si>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</si>
  <si>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</si>
  <si>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</si>
  <si>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</si>
  <si>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</si>
  <si>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</si>
  <si>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</si>
  <si>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</si>
  <si>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</si>
  <si>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</si>
  <si>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</si>
  <si>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</si>
  <si>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</si>
  <si>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</si>
  <si>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</si>
  <si>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</si>
  <si>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</si>
  <si>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</si>
  <si>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</si>
  <si>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</si>
  <si>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</si>
  <si>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</si>
  <si>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</si>
  <si>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</si>
  <si>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</si>
  <si>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</si>
  <si>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</si>
  <si>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</si>
  <si>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</si>
  <si>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</si>
  <si>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</si>
  <si>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</si>
  <si>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</si>
  <si>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</si>
  <si>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</si>
  <si>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</si>
  <si>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</si>
  <si>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</si>
  <si>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</si>
  <si>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</si>
  <si>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</si>
  <si>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</si>
  <si>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</si>
  <si>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</si>
  <si>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</si>
  <si>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</si>
  <si>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</si>
  <si>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</si>
  <si>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</si>
  <si>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</si>
  <si>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</si>
  <si>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</si>
  <si>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</si>
  <si>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</si>
  <si>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</si>
  <si>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</si>
  <si>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</si>
  <si>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</si>
  <si>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</si>
  <si>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</si>
  <si>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</si>
  <si>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</si>
  <si>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</si>
  <si>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</si>
  <si>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</si>
  <si>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</si>
  <si>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</si>
  <si>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</si>
  <si>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</si>
  <si>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</si>
  <si>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</si>
  <si>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</si>
  <si>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</si>
  <si>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</si>
  <si>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</si>
  <si>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</si>
  <si>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</si>
  <si>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</si>
  <si>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</si>
  <si>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</si>
  <si>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</si>
  <si>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</si>
  <si>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</si>
  <si>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</si>
  <si>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</si>
  <si>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</si>
  <si>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</si>
  <si>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</si>
  <si>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</si>
  <si>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</si>
  <si>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</si>
  <si>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</si>
  <si>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</si>
  <si>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</si>
  <si>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</si>
  <si>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</si>
  <si>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</si>
  <si>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</si>
  <si>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</si>
  <si>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</si>
  <si>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</si>
  <si>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</si>
  <si>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</si>
  <si>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</si>
  <si>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</si>
  <si>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</si>
  <si>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</si>
  <si>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</si>
  <si>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</si>
  <si>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</si>
  <si>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</si>
  <si>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</si>
  <si>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</si>
  <si>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</si>
  <si>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</si>
  <si>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</si>
  <si>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</si>
  <si>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</si>
  <si>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</si>
  <si>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</si>
  <si>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</si>
  <si>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</si>
  <si>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</si>
  <si>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</si>
  <si>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</si>
  <si>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</si>
  <si>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</si>
  <si>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</si>
  <si>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</si>
  <si>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</si>
  <si>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</si>
  <si>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</si>
  <si>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</si>
  <si>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</si>
  <si>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</si>
  <si>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</si>
  <si>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</si>
  <si>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</si>
  <si>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</si>
  <si>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</si>
  <si>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</si>
  <si>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</si>
  <si>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</si>
  <si>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</si>
  <si>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</si>
  <si>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</si>
  <si>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</si>
  <si>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</si>
  <si>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</si>
  <si>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</si>
  <si>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</si>
  <si>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</si>
  <si>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</si>
  <si>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</si>
  <si>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</si>
  <si>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</si>
  <si>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</si>
  <si>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</si>
  <si>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</si>
  <si>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</si>
  <si>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</si>
  <si>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</si>
  <si>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</si>
  <si>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</si>
  <si>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</si>
  <si>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</si>
  <si>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</si>
  <si>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</si>
  <si>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</si>
  <si>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</si>
  <si>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</si>
  <si>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</si>
  <si>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</si>
  <si>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</si>
  <si>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</si>
  <si>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</si>
  <si>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</si>
  <si>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</si>
  <si>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</si>
  <si>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</si>
  <si>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</si>
  <si>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</si>
  <si>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</si>
  <si>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</si>
  <si>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</si>
  <si>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</si>
  <si>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</si>
  <si>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</si>
  <si>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</si>
  <si>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</si>
  <si>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</si>
  <si>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</si>
  <si>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</si>
  <si>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</si>
  <si>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</si>
  <si>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</si>
  <si>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</si>
  <si>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</si>
  <si>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</si>
  <si>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</si>
  <si>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</si>
  <si>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</si>
  <si>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</si>
  <si>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</si>
  <si>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</si>
  <si>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</si>
  <si>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</si>
  <si>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</si>
  <si>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</si>
  <si>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</si>
  <si>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</si>
  <si>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</si>
  <si>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</si>
  <si>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</si>
  <si>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</si>
  <si>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</si>
  <si>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</si>
  <si>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</si>
  <si>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</si>
  <si>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</si>
  <si>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</si>
  <si>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</si>
  <si>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</si>
  <si>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</si>
  <si>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</si>
  <si>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</si>
  <si>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</si>
  <si>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</si>
  <si>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</si>
  <si>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</si>
  <si>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</si>
  <si>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</si>
  <si>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</si>
  <si>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</si>
  <si>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</si>
  <si>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</si>
  <si>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</si>
  <si>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</si>
  <si>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</si>
  <si>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</si>
  <si>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</si>
  <si>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</si>
  <si>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</si>
  <si>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</si>
  <si>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</si>
  <si>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</si>
  <si>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</si>
  <si>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</si>
  <si>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</si>
  <si>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</si>
  <si>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</si>
  <si>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</si>
  <si>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</si>
  <si>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</si>
  <si>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</si>
  <si>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</si>
  <si>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</si>
  <si>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</si>
  <si>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</si>
  <si>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</si>
  <si>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</si>
  <si>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</si>
  <si>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</si>
  <si>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</si>
  <si>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</si>
  <si>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</si>
  <si>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</si>
  <si>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</si>
  <si>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</si>
  <si>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</si>
  <si>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</si>
  <si>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</si>
  <si>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</si>
  <si>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</si>
  <si>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</si>
  <si>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</si>
  <si>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</si>
  <si>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</si>
  <si>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</si>
  <si>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</si>
  <si>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</si>
  <si>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</si>
  <si>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</si>
  <si>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</si>
  <si>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</si>
  <si>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</si>
  <si>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</si>
  <si>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</si>
  <si>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</si>
  <si>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</si>
  <si>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</si>
  <si>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</si>
  <si>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</si>
  <si>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</si>
  <si>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</si>
  <si>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</si>
  <si>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</si>
  <si>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</si>
  <si>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</si>
  <si>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</si>
  <si>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</si>
  <si>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</si>
  <si>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</si>
  <si>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</si>
  <si>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</si>
  <si>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</si>
  <si>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</si>
  <si>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</si>
  <si>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</si>
  <si>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</si>
  <si>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</si>
  <si>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</si>
  <si>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</si>
  <si>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</si>
  <si>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</si>
  <si>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</si>
  <si>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</si>
  <si>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</si>
  <si>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</si>
  <si>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</si>
  <si>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</si>
  <si>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</si>
  <si>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</si>
  <si>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</si>
  <si>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</si>
  <si>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</si>
  <si>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</si>
  <si>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</si>
  <si>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</si>
  <si>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</si>
  <si>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</si>
  <si>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</si>
  <si>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</si>
  <si>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</si>
  <si>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</si>
  <si>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</si>
  <si>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</si>
  <si>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</si>
  <si>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</si>
  <si>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</si>
  <si>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</si>
  <si>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</si>
  <si>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</si>
  <si>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</si>
  <si>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</si>
  <si>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</si>
  <si>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</si>
  <si>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</si>
  <si>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</si>
  <si>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</si>
  <si>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</si>
  <si>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</si>
  <si>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</si>
  <si>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</si>
  <si>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</si>
  <si>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</si>
  <si>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</si>
  <si>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</si>
  <si>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</si>
  <si>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</si>
  <si>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</si>
  <si>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</si>
  <si>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</si>
  <si>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</si>
  <si>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</si>
  <si>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</si>
  <si>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</si>
  <si>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</si>
  <si>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</si>
  <si>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</si>
  <si>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</si>
  <si>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</si>
  <si>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</si>
  <si>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</si>
  <si>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</si>
  <si>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</si>
  <si>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</si>
  <si>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</si>
  <si>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</si>
  <si>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</si>
  <si>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</si>
  <si>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</si>
  <si>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</si>
  <si>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</si>
  <si>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</si>
  <si>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</si>
  <si>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</si>
  <si>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</si>
  <si>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</si>
  <si>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</si>
  <si>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</si>
  <si>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</si>
  <si>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</si>
  <si>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</si>
  <si>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</si>
  <si>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</si>
  <si>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</si>
  <si>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</si>
  <si>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</si>
  <si>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</si>
  <si>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</si>
  <si>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</si>
  <si>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</si>
  <si>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</si>
  <si>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</si>
  <si>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</si>
  <si>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</si>
  <si>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</si>
  <si>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</si>
  <si>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</si>
  <si>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</si>
  <si>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</si>
  <si>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</si>
  <si>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</si>
  <si>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</si>
  <si>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</si>
  <si>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</si>
  <si>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</si>
  <si>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</si>
  <si>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</si>
  <si>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</si>
  <si>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</si>
  <si>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</si>
  <si>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</si>
  <si>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</si>
  <si>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</si>
  <si>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</si>
  <si>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</si>
  <si>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</si>
  <si>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</si>
  <si>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</si>
  <si>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</si>
  <si>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</si>
  <si>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</si>
  <si>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</si>
  <si>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</si>
  <si>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</si>
  <si>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</si>
  <si>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</si>
  <si>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</si>
  <si>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</si>
  <si>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</si>
  <si>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</si>
  <si>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</si>
  <si>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</si>
  <si>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</si>
  <si>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</si>
  <si>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</si>
  <si>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</si>
  <si>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</si>
  <si>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</si>
  <si>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</si>
  <si>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</si>
  <si>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</si>
  <si>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</si>
  <si>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</si>
  <si>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</si>
  <si>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</si>
  <si>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</si>
  <si>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</si>
  <si>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</si>
  <si>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</si>
  <si>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</si>
  <si>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</si>
  <si>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</si>
  <si>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</si>
  <si>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</si>
  <si>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</si>
  <si>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</si>
  <si>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</si>
  <si>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</si>
  <si>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</si>
  <si>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</si>
  <si>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</si>
  <si>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</si>
  <si>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</si>
  <si>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</si>
  <si>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</si>
  <si>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</si>
  <si>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</si>
  <si>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</si>
  <si>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</si>
  <si>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</si>
  <si>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</si>
  <si>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</si>
  <si>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</si>
  <si>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</si>
  <si>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</si>
  <si>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</si>
  <si>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</si>
  <si>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</si>
  <si>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</si>
  <si>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</si>
  <si>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</si>
  <si>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</si>
  <si>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</si>
  <si>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</si>
  <si>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</si>
  <si>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</si>
  <si>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</si>
  <si>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</si>
  <si>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</si>
  <si>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</si>
  <si>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</si>
  <si>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</si>
  <si>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</si>
  <si>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</si>
  <si>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</si>
  <si>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</si>
  <si>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</si>
  <si>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</si>
  <si>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</si>
  <si>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</si>
  <si>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</si>
  <si>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</si>
  <si>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</si>
  <si>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</si>
  <si>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</si>
  <si>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</si>
  <si>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</si>
  <si>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</si>
  <si>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</si>
  <si>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</si>
  <si>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</si>
  <si>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</si>
  <si>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</si>
  <si>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</si>
  <si>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</si>
  <si>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</si>
  <si>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</si>
  <si>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</si>
  <si>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</si>
  <si>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</si>
  <si>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</si>
  <si>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</si>
  <si>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</si>
  <si>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</si>
  <si>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</si>
  <si>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</si>
  <si>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</si>
  <si>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</si>
  <si>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</si>
  <si>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</si>
  <si>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</si>
  <si>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</si>
  <si>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</si>
  <si>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</si>
  <si>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</si>
  <si>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</si>
  <si>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</si>
  <si>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</si>
  <si>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</si>
  <si>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</si>
  <si>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</si>
  <si>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</si>
  <si>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</si>
  <si>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</si>
  <si>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</si>
  <si>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</si>
  <si>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</si>
  <si>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</si>
  <si>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</si>
  <si>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</si>
  <si>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</si>
  <si>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</si>
  <si>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</si>
  <si>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</si>
  <si>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</si>
  <si>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</si>
  <si>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</si>
  <si>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</si>
  <si>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</si>
  <si>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</si>
  <si>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</si>
  <si>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</si>
  <si>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</si>
  <si>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</si>
  <si>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</si>
  <si>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</si>
  <si>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</si>
  <si>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</si>
  <si>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</si>
  <si>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</si>
  <si>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</si>
  <si>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</si>
  <si>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</si>
  <si>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</si>
  <si>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</si>
  <si>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</si>
  <si>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</si>
  <si>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</si>
  <si>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</si>
  <si>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</si>
  <si>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</si>
  <si>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</si>
  <si>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</si>
  <si>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</si>
  <si>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</si>
  <si>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</si>
  <si>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</si>
  <si>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</si>
  <si>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</si>
  <si>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</si>
  <si>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</si>
  <si>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</si>
  <si>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</si>
  <si>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</si>
  <si>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</si>
  <si>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</si>
  <si>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</si>
  <si>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</si>
  <si>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</si>
  <si>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</si>
  <si>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</si>
  <si>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</si>
  <si>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</si>
  <si>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</si>
  <si>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</si>
  <si>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</si>
  <si>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</si>
  <si>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</si>
  <si>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</si>
  <si>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</si>
  <si>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</si>
  <si>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</si>
  <si>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</si>
  <si>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</si>
  <si>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</si>
  <si>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</si>
  <si>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</si>
  <si>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</si>
  <si>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</si>
  <si>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</si>
  <si>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</si>
  <si>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</si>
  <si>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</si>
  <si>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</si>
  <si>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</si>
  <si>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</si>
  <si>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</si>
  <si>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</si>
  <si>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</si>
  <si>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</si>
  <si>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</si>
  <si>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</si>
  <si>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</si>
  <si>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</si>
  <si>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</si>
  <si>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</si>
  <si>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</si>
  <si>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</si>
  <si>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</si>
  <si>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</si>
  <si>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</si>
  <si>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</si>
  <si>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</si>
  <si>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</si>
  <si>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</si>
  <si>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</si>
  <si>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</si>
  <si>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</si>
  <si>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</si>
  <si>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</si>
  <si>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</si>
  <si>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</si>
  <si>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</si>
  <si>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</si>
  <si>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</si>
  <si>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</si>
  <si>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</si>
  <si>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</si>
  <si>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</si>
  <si>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</si>
  <si>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</si>
  <si>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</si>
  <si>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</si>
  <si>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</si>
  <si>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</si>
  <si>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</si>
  <si>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</si>
  <si>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</si>
  <si>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</si>
  <si>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</si>
  <si>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</si>
  <si>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</si>
  <si>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</si>
  <si>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</si>
  <si>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</si>
  <si>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</si>
  <si>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</si>
  <si>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</si>
  <si>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</si>
  <si>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</si>
  <si>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</si>
  <si>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</si>
  <si>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</si>
  <si>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</si>
  <si>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</si>
  <si>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</si>
  <si>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</si>
  <si>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</si>
  <si>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</si>
  <si>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</si>
  <si>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</si>
  <si>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</si>
  <si>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</si>
  <si>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</si>
  <si>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</si>
  <si>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</si>
  <si>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</si>
  <si>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</si>
  <si>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</si>
  <si>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</si>
  <si>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</si>
  <si>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</si>
  <si>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</si>
  <si>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</si>
  <si>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</si>
  <si>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</si>
  <si>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</si>
  <si>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</si>
  <si>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</si>
  <si>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</si>
  <si>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</si>
  <si>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</si>
  <si>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</si>
  <si>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</si>
  <si>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</si>
  <si>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</si>
  <si>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</si>
  <si>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</si>
  <si>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</si>
  <si>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</si>
  <si>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</si>
  <si>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</si>
  <si>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</si>
  <si>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</si>
  <si>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</si>
  <si>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</si>
  <si>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</si>
  <si>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</si>
  <si>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</si>
  <si>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</si>
  <si>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</si>
  <si>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</si>
  <si>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</si>
  <si>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</si>
  <si>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</si>
  <si>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</si>
  <si>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</si>
  <si>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</si>
  <si>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</si>
  <si>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</si>
  <si>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</si>
  <si>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</si>
  <si>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</si>
  <si>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</si>
  <si>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</si>
  <si>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</si>
  <si>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</si>
  <si>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</si>
  <si>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</si>
  <si>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</si>
  <si>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</si>
  <si>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</si>
  <si>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</si>
  <si>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</si>
  <si>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</si>
  <si>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</si>
  <si>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</si>
  <si>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</si>
  <si>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</si>
  <si>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</si>
  <si>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</si>
  <si>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</si>
  <si>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</si>
  <si>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</si>
  <si>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</si>
  <si>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</si>
  <si>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</si>
  <si>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</si>
  <si>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</si>
  <si>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</si>
  <si>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</si>
  <si>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</si>
  <si>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</si>
  <si>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</si>
  <si>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</si>
  <si>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</si>
  <si>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</si>
  <si>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</si>
  <si>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</si>
  <si>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</si>
  <si>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</si>
  <si>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</si>
  <si>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</si>
  <si>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</si>
  <si>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</si>
  <si>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</si>
  <si>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</si>
  <si>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</si>
  <si>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</si>
  <si>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</si>
  <si>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</si>
  <si>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</si>
  <si>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</si>
  <si>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</si>
  <si>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</si>
  <si>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</si>
  <si>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</si>
  <si>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</si>
  <si>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</si>
  <si>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</si>
  <si>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</si>
  <si>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</si>
  <si>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</si>
  <si>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</si>
  <si>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</si>
  <si>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</si>
  <si>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</si>
  <si>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</si>
  <si>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</si>
  <si>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</si>
  <si>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</si>
  <si>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</si>
  <si>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</si>
  <si>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</si>
  <si>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</si>
  <si>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</si>
  <si>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</si>
  <si>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</si>
  <si>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</si>
  <si>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</si>
  <si>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</si>
  <si>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</si>
  <si>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</si>
  <si>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</si>
  <si>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</si>
  <si>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</si>
  <si>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</si>
  <si>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</si>
  <si>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</si>
  <si>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</si>
  <si>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</si>
  <si>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</si>
  <si>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</si>
  <si>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</si>
  <si>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</si>
  <si>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</si>
  <si>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</si>
  <si>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</si>
  <si>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</si>
  <si>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</si>
  <si>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</si>
  <si>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</si>
  <si>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</si>
  <si>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</si>
  <si>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</si>
  <si>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</si>
  <si>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</si>
  <si>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</si>
  <si>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</si>
  <si>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</si>
  <si>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</si>
  <si>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</si>
  <si>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</si>
  <si>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</si>
  <si>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</si>
  <si>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</si>
  <si>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</si>
  <si>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</si>
  <si>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</si>
  <si>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</si>
  <si>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</si>
  <si>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</si>
  <si>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</si>
  <si>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</si>
  <si>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</si>
  <si>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</si>
  <si>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</si>
  <si>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</si>
  <si>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</si>
  <si>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</si>
  <si>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</si>
  <si>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</si>
  <si>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</si>
  <si>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</si>
  <si>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</si>
  <si>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</si>
  <si>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</si>
  <si>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</si>
  <si>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</si>
  <si>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</si>
  <si>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</si>
  <si>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</si>
  <si>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</si>
  <si>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</si>
  <si>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</si>
  <si>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</si>
  <si>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</si>
  <si>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</si>
  <si>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</si>
  <si>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</si>
  <si>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</si>
  <si>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</si>
  <si>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</si>
  <si>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</si>
  <si>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</si>
  <si>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</si>
  <si>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</si>
  <si>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</si>
  <si>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</si>
  <si>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</si>
  <si>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</si>
  <si>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</si>
  <si>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</si>
  <si>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</si>
  <si>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</si>
  <si>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</si>
  <si>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</si>
  <si>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</si>
  <si>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</si>
  <si>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</si>
  <si>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</si>
  <si>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</si>
  <si>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</si>
  <si>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</si>
  <si>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</si>
  <si>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</si>
  <si>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</si>
  <si>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</si>
  <si>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</si>
  <si>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</si>
  <si>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</si>
  <si>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</si>
  <si>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</si>
  <si>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</si>
  <si>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</si>
  <si>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</si>
  <si>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</si>
  <si>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</si>
  <si>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</si>
  <si>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</si>
  <si>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</si>
  <si>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</si>
  <si>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</si>
  <si>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</si>
  <si>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</si>
  <si>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</si>
  <si>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</si>
  <si>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</si>
  <si>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</si>
  <si>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</si>
  <si>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</si>
  <si>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</si>
  <si>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</si>
  <si>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</si>
  <si>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</si>
  <si>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</si>
  <si>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</si>
  <si>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</si>
  <si>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</si>
  <si>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</si>
  <si>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</si>
  <si>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</si>
  <si>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</si>
  <si>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</si>
  <si>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</si>
  <si>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</si>
  <si>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</si>
  <si>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</si>
  <si>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</si>
  <si>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</si>
  <si>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</si>
  <si>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</si>
  <si>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</si>
  <si>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</si>
  <si>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</si>
  <si>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</si>
  <si>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</si>
  <si>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</si>
  <si>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</si>
  <si>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</si>
  <si>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</si>
  <si>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</si>
  <si>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</si>
  <si>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</si>
  <si>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</si>
  <si>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</si>
  <si>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</si>
  <si>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</si>
  <si>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</si>
  <si>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</si>
  <si>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</si>
  <si>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</si>
  <si>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</si>
  <si>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</si>
  <si>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</si>
  <si>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</si>
  <si>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</si>
  <si>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</si>
  <si>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</si>
  <si>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</si>
  <si>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</si>
  <si>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</si>
  <si>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</si>
  <si>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</si>
  <si>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</si>
  <si>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</si>
  <si>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</si>
  <si>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</si>
  <si>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</si>
  <si>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</si>
  <si>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</si>
  <si>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</si>
  <si>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</si>
  <si>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</si>
  <si>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</si>
  <si>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</si>
  <si>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</si>
  <si>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</si>
  <si>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</si>
  <si>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</si>
  <si>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</si>
  <si>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</si>
  <si>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</si>
  <si>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</si>
  <si>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</si>
  <si>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</si>
  <si>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</si>
  <si>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</si>
  <si>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</si>
  <si>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</si>
  <si>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</si>
  <si>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</si>
  <si>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</si>
  <si>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</si>
  <si>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</si>
  <si>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</si>
  <si>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</si>
  <si>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</si>
  <si>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</si>
  <si>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</si>
  <si>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</si>
  <si>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</si>
  <si>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</si>
  <si>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</si>
  <si>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</si>
  <si>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</si>
  <si>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</si>
  <si>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</si>
  <si>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</si>
  <si>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</si>
  <si>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</si>
  <si>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</si>
  <si>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</si>
  <si>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</si>
  <si>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</si>
  <si>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</si>
  <si>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</si>
  <si>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</si>
  <si>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</si>
  <si>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</si>
  <si>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</si>
  <si>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</si>
  <si>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</si>
  <si>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</si>
  <si>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</si>
  <si>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</si>
  <si>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</si>
  <si>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</si>
  <si>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</si>
  <si>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</si>
  <si>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</si>
  <si>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</si>
  <si>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</si>
  <si>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</si>
  <si>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</si>
  <si>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</si>
  <si>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</si>
  <si>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</si>
  <si>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</si>
  <si>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</si>
  <si>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GIMNASIO DEL SAN JORGE</t>
  </si>
  <si>
    <t>002-2014</t>
  </si>
  <si>
    <t>001-2017</t>
  </si>
  <si>
    <t xml:space="preserve">PRESTACIÓN DEL SERVICIO DE EDUCACIÓN EN EL NIVEL DE PREESCOLAR PÁRVULOS, PRE JARDÍN, JARDÍN Y TRANSICIÓN. </t>
  </si>
  <si>
    <t>PRESTACIÓN DEL SERVICIO DE EDUCACIÓN EN EL NIVEL DE PREESCOLAR: PÁRVULOS, PRE JARDÍN, JARDÍN Y TRANSICIÓN, ASÍ COMO LA ORGANIZACIÓN DE ACTIVIDADES RECREATIVAS, ARTÍSTICAS Y CULTURALES.</t>
  </si>
  <si>
    <t>002-2016</t>
  </si>
  <si>
    <t>INSTITUTO COLOMBIANO DE BIENESTAR FAMILIAR ICBF</t>
  </si>
  <si>
    <t>701820140383</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</si>
  <si>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</si>
  <si>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PRESTACIÓN DEL SERVICIO DE EDUCACIÓN EN EL NIVEL DE PREESCOLAR DE LA INSTITUCIÓN: PÁRVULOS, PRE JARDÍN, JARDÍN Y TRANSICIÓN, ASÍ COMO LA ORGANIZACIÓN DE LOS EVENTOS PROPIOS DE LA INSTITUCIÓN.</t>
  </si>
  <si>
    <t>RUBYS DANETH ACOSTA ACOSTA</t>
  </si>
  <si>
    <t>CL 22 B 24 C 11 BRR PABLO SEXTO</t>
  </si>
  <si>
    <t>CL 22 17 38</t>
  </si>
  <si>
    <t>3003626470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</si>
</sst>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L211" sqref="A211:L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900090967</v>
      </c>
      <c r="C20" s="5"/>
      <c r="D20" s="73"/>
      <c r="E20" s="5"/>
      <c r="F20" s="5"/>
      <c r="G20" s="5"/>
      <c r="H20" s="186"/>
      <c r="I20" s="149" t="s">
        <v>453</v>
      </c>
      <c r="J20" s="150" t="s">
        <v>980</v>
      </c>
      <c r="K20" s="151">
        <v>1180001460</v>
      </c>
      <c r="L20" s="152"/>
      <c r="M20" s="152">
        <v>44561</v>
      </c>
      <c r="N20" s="135">
        <f>+(M20-L20)/30</f>
        <v>1485.3666666666666</v>
      </c>
      <c r="O20" s="138"/>
      <c r="U20" s="134"/>
      <c r="V20" s="105">
        <f ca="1">NOW()</f>
        <v>44194.118066319446</v>
      </c>
      <c r="W20" s="105">
        <f ca="1">NOW()</f>
        <v>44194.118066319446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LUZ Y ESPERANZA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2680</v>
      </c>
      <c r="E48" s="145">
        <v>42783</v>
      </c>
      <c r="F48" s="145">
        <v>43069</v>
      </c>
      <c r="G48" s="160">
        <f>IF(AND(E48&lt;&gt;"",F48&lt;&gt;""),((F48-E48)/30),"")</f>
        <v>9.5333333333333332</v>
      </c>
      <c r="H48" s="114" t="s">
        <v>2681</v>
      </c>
      <c r="I48" s="113" t="s">
        <v>453</v>
      </c>
      <c r="J48" s="113" t="s">
        <v>980</v>
      </c>
      <c r="K48" s="116">
        <v>45000000</v>
      </c>
      <c r="L48" s="115" t="s">
        <v>1148</v>
      </c>
      <c r="M48" s="117">
        <v>1</v>
      </c>
      <c r="N48" s="115" t="s">
        <v>27</v>
      </c>
      <c r="O48" s="115" t="s">
        <v>26</v>
      </c>
      <c r="P48" s="78"/>
    </row>
    <row r="49" spans="1:16" s="6" customFormat="1" ht="24.75" customHeight="1" x14ac:dyDescent="0.25">
      <c r="A49" s="143">
        <v>2</v>
      </c>
      <c r="B49" s="111" t="s">
        <v>2678</v>
      </c>
      <c r="C49" s="112" t="s">
        <v>32</v>
      </c>
      <c r="D49" s="110" t="s">
        <v>2683</v>
      </c>
      <c r="E49" s="145">
        <v>42412</v>
      </c>
      <c r="F49" s="145">
        <v>42704</v>
      </c>
      <c r="G49" s="160">
        <f t="shared" ref="G49:G50" si="2">IF(AND(E49&lt;&gt;"",F49&lt;&gt;""),((F49-E49)/30),"")</f>
        <v>9.7333333333333325</v>
      </c>
      <c r="H49" s="114" t="s">
        <v>2682</v>
      </c>
      <c r="I49" s="113" t="s">
        <v>453</v>
      </c>
      <c r="J49" s="113" t="s">
        <v>980</v>
      </c>
      <c r="K49" s="116">
        <v>42000000</v>
      </c>
      <c r="L49" s="115" t="s">
        <v>1148</v>
      </c>
      <c r="M49" s="117">
        <v>1</v>
      </c>
      <c r="N49" s="115" t="s">
        <v>27</v>
      </c>
      <c r="O49" s="115" t="s">
        <v>26</v>
      </c>
      <c r="P49" s="78"/>
    </row>
    <row r="50" spans="1:16" s="6" customFormat="1" ht="24.75" customHeight="1" x14ac:dyDescent="0.25">
      <c r="A50" s="143">
        <v>3</v>
      </c>
      <c r="B50" s="111" t="s">
        <v>2684</v>
      </c>
      <c r="C50" s="112" t="s">
        <v>31</v>
      </c>
      <c r="D50" s="110" t="s">
        <v>2685</v>
      </c>
      <c r="E50" s="145">
        <v>42003</v>
      </c>
      <c r="F50" s="145">
        <v>42369</v>
      </c>
      <c r="G50" s="160">
        <f t="shared" si="2"/>
        <v>12.2</v>
      </c>
      <c r="H50" s="119" t="s">
        <v>2686</v>
      </c>
      <c r="I50" s="113" t="s">
        <v>453</v>
      </c>
      <c r="J50" s="113" t="s">
        <v>980</v>
      </c>
      <c r="K50" s="116">
        <v>1996614434</v>
      </c>
      <c r="L50" s="115" t="s">
        <v>26</v>
      </c>
      <c r="M50" s="117">
        <v>0.5</v>
      </c>
      <c r="N50" s="115" t="s">
        <v>27</v>
      </c>
      <c r="O50" s="115" t="s">
        <v>26</v>
      </c>
      <c r="P50" s="78"/>
    </row>
    <row r="51" spans="1:16" s="6" customFormat="1" ht="24.75" customHeight="1" outlineLevel="1" x14ac:dyDescent="0.25">
      <c r="A51" s="143">
        <v>4</v>
      </c>
      <c r="B51" s="111" t="s">
        <v>2678</v>
      </c>
      <c r="C51" s="112" t="s">
        <v>32</v>
      </c>
      <c r="D51" s="110" t="s">
        <v>2679</v>
      </c>
      <c r="E51" s="145">
        <v>41684</v>
      </c>
      <c r="F51" s="145">
        <v>41971</v>
      </c>
      <c r="G51" s="160">
        <f t="shared" ref="G51:G107" si="3">IF(AND(E51&lt;&gt;"",F51&lt;&gt;""),((F51-E51)/30),"")</f>
        <v>9.5666666666666664</v>
      </c>
      <c r="H51" s="114" t="s">
        <v>2687</v>
      </c>
      <c r="I51" s="113" t="s">
        <v>453</v>
      </c>
      <c r="J51" s="113" t="s">
        <v>980</v>
      </c>
      <c r="K51" s="116">
        <v>40500000</v>
      </c>
      <c r="L51" s="115" t="s">
        <v>1148</v>
      </c>
      <c r="M51" s="117">
        <v>1</v>
      </c>
      <c r="N51" s="115"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47200058.399999999</v>
      </c>
      <c r="F185" s="92"/>
      <c r="G185" s="93"/>
      <c r="H185" s="88"/>
      <c r="I185" s="90" t="s">
        <v>2627</v>
      </c>
      <c r="J185" s="166">
        <f>+SUM(M179:M183)</f>
        <v>0.02</v>
      </c>
      <c r="K185" s="202" t="s">
        <v>2628</v>
      </c>
      <c r="L185" s="202"/>
      <c r="M185" s="94">
        <f>+J185*(SUM(K20:K35))</f>
        <v>23600029.199999999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41752</v>
      </c>
      <c r="D193" s="5"/>
      <c r="E193" s="126">
        <v>778</v>
      </c>
      <c r="F193" s="5"/>
      <c r="G193" s="5"/>
      <c r="H193" s="147" t="s">
        <v>2688</v>
      </c>
      <c r="J193" s="5"/>
      <c r="K193" s="127">
        <v>42003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2689</v>
      </c>
      <c r="L211" s="21"/>
      <c r="M211" s="21"/>
      <c r="N211" s="21"/>
      <c r="O211" s="8"/>
    </row>
    <row r="212" spans="1:15" x14ac:dyDescent="0.25">
      <c r="A212" s="9"/>
      <c r="B212" s="27" t="s">
        <v>2619</v>
      </c>
      <c r="C212" s="147" t="s">
        <v>2688</v>
      </c>
      <c r="D212" s="21"/>
      <c r="G212" s="27" t="s">
        <v>2621</v>
      </c>
      <c r="H212" s="148" t="s">
        <v>2691</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IEGSJ 2</cp:lastModifiedBy>
  <cp:lastPrinted>2020-12-29T07:51:04Z</cp:lastPrinted>
  <dcterms:created xsi:type="dcterms:W3CDTF">2020-10-14T21:57:42Z</dcterms:created>
  <dcterms:modified xsi:type="dcterms:W3CDTF">2020-12-29T07:51:08Z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