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CUNDINAMARCA 2021\2021-25-10000988\"/>
    </mc:Choice>
  </mc:AlternateContent>
  <xr:revisionPtr revIDLastSave="0" documentId="8_{EF84848E-9CC4-4670-8EE9-39842AA628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<sst xmlns="http://schemas.openxmlformats.org/spreadsheetml/2006/main" count="3248" uniqueCount="2697">
  <si>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</si>
  <si>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</si>
  <si>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</si>
  <si>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</si>
  <si>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</si>
  <si>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</si>
  <si>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</si>
  <si>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</si>
  <si>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</si>
  <si>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</si>
  <si>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</si>
  <si>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</si>
  <si>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</si>
  <si>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</si>
  <si>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</si>
  <si>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</si>
  <si>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</si>
  <si>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</si>
  <si>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</si>
  <si>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</si>
  <si>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</si>
  <si>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</si>
  <si>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</si>
  <si>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</si>
  <si>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</si>
  <si>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</si>
  <si>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</si>
  <si>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</si>
  <si>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</si>
  <si>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</si>
  <si>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</si>
  <si>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</si>
  <si>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</si>
  <si>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</si>
  <si>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</si>
  <si>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</si>
  <si>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</si>
  <si>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</si>
  <si>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</si>
  <si>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</si>
  <si>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</si>
  <si>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</si>
  <si>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</si>
  <si>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</si>
  <si>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</si>
  <si>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</si>
  <si>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</si>
  <si>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</si>
  <si>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</si>
  <si>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</si>
  <si>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</si>
  <si>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</si>
  <si>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</si>
  <si>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</si>
  <si>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</si>
  <si>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</si>
  <si>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</si>
  <si>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</si>
  <si>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</si>
  <si>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</si>
  <si>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</si>
  <si>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</si>
  <si>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</si>
  <si>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</si>
  <si>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</si>
  <si>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</si>
  <si>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</si>
  <si>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</si>
  <si>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</si>
  <si>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</si>
  <si>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</si>
  <si>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</si>
  <si>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</si>
  <si>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</si>
  <si>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</si>
  <si>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</si>
  <si>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</si>
  <si>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</si>
  <si>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</si>
  <si>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</si>
  <si>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</si>
  <si>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</si>
  <si>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</si>
  <si>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</si>
  <si>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</si>
  <si>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</si>
  <si>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</si>
  <si>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</si>
  <si>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</si>
  <si>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</si>
  <si>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</si>
  <si>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</si>
  <si>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</si>
  <si>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</si>
  <si>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</si>
  <si>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</si>
  <si>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</si>
  <si>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</si>
  <si>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</si>
  <si>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</si>
  <si>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</si>
  <si>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</si>
  <si>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</si>
  <si>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</si>
  <si>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</si>
  <si>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</si>
  <si>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</si>
  <si>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</si>
  <si>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</si>
  <si>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</si>
  <si>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</si>
  <si>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</si>
  <si>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</si>
  <si>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</si>
  <si>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</si>
  <si>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</si>
  <si>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</si>
  <si>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</si>
  <si>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</si>
  <si>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</si>
  <si>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</si>
  <si>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</si>
  <si>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</si>
  <si>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</si>
  <si>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</si>
  <si>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</si>
  <si>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</si>
  <si>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</si>
  <si>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</si>
  <si>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</si>
  <si>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</si>
  <si>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</si>
  <si>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</si>
  <si>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</si>
  <si>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</si>
  <si>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</si>
  <si>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</si>
  <si>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</si>
  <si>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</si>
  <si>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</si>
  <si>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</si>
  <si>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</si>
  <si>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</si>
  <si>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</si>
  <si>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</si>
  <si>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</si>
  <si>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</si>
  <si>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</si>
  <si>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</si>
  <si>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</si>
  <si>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</si>
  <si>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</si>
  <si>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</si>
  <si>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</si>
  <si>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</si>
  <si>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</si>
  <si>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</si>
  <si>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</si>
  <si>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</si>
  <si>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</si>
  <si>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</si>
  <si>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</si>
  <si>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</si>
  <si>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</si>
  <si>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</si>
  <si>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</si>
  <si>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</si>
  <si>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</si>
  <si>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</si>
  <si>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</si>
  <si>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</si>
  <si>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</si>
  <si>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</si>
  <si>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</si>
  <si>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</si>
  <si>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</si>
  <si>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</si>
  <si>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</si>
  <si>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</si>
  <si>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</si>
  <si>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</si>
  <si>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</si>
  <si>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</si>
  <si>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</si>
  <si>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</si>
  <si>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</si>
  <si>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</si>
  <si>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</si>
  <si>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</si>
  <si>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</si>
  <si>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</si>
  <si>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</si>
  <si>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</si>
  <si>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</si>
  <si>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</si>
  <si>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</si>
  <si>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</si>
  <si>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</si>
  <si>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</si>
  <si>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</si>
  <si>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</si>
  <si>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</si>
  <si>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</si>
  <si>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</si>
  <si>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</si>
  <si>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</si>
  <si>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</si>
  <si>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</si>
  <si>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</si>
  <si>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</si>
  <si>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</si>
  <si>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</si>
  <si>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</si>
  <si>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</si>
  <si>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</si>
  <si>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</si>
  <si>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</si>
  <si>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</si>
  <si>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</si>
  <si>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</si>
  <si>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</si>
  <si>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</si>
  <si>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</si>
  <si>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</si>
  <si>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</si>
  <si>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</si>
  <si>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</si>
  <si>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</si>
  <si>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</si>
  <si>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</si>
  <si>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</si>
  <si>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</si>
  <si>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</si>
  <si>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</si>
  <si>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</si>
  <si>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</si>
  <si>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</si>
  <si>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</si>
  <si>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</si>
  <si>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</si>
  <si>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</si>
  <si>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</si>
  <si>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</si>
  <si>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</si>
  <si>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</si>
  <si>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</si>
  <si>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</si>
  <si>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</si>
  <si>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</si>
  <si>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</si>
  <si>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</si>
  <si>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</si>
  <si>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</si>
  <si>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</si>
  <si>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</si>
  <si>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</si>
  <si>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</si>
  <si>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</si>
  <si>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</si>
  <si>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</si>
  <si>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</si>
  <si>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</si>
  <si>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</si>
  <si>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</si>
  <si>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</si>
  <si>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</si>
  <si>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</si>
  <si>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</si>
  <si>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</si>
  <si>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</si>
  <si>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</si>
  <si>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</si>
  <si>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</si>
  <si>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</si>
  <si>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</si>
  <si>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</si>
  <si>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</si>
  <si>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</si>
  <si>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</si>
  <si>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</si>
  <si>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</si>
  <si>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</si>
  <si>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</si>
  <si>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</si>
  <si>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</si>
  <si>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</si>
  <si>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</si>
  <si>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</si>
  <si>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</si>
  <si>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</si>
  <si>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</si>
  <si>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</si>
  <si>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</si>
  <si>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</si>
  <si>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</si>
  <si>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</si>
  <si>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</si>
  <si>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</si>
  <si>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</si>
  <si>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</si>
  <si>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</si>
  <si>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</si>
  <si>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</si>
  <si>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</si>
  <si>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</si>
  <si>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</si>
  <si>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</si>
  <si>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</si>
  <si>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</si>
  <si>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</si>
  <si>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</si>
  <si>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</si>
  <si>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</si>
  <si>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</si>
  <si>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</si>
  <si>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</si>
  <si>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</si>
  <si>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</si>
  <si>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</si>
  <si>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</si>
  <si>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</si>
  <si>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</si>
  <si>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</si>
  <si>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</si>
  <si>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</si>
  <si>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</si>
  <si>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</si>
  <si>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</si>
  <si>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</si>
  <si>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</si>
  <si>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</si>
  <si>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</si>
  <si>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</si>
  <si>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</si>
  <si>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</si>
  <si>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</si>
  <si>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</si>
  <si>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</si>
  <si>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</si>
  <si>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</si>
  <si>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</si>
  <si>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</si>
  <si>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</si>
  <si>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</si>
  <si>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</si>
  <si>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</si>
  <si>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</si>
  <si>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</si>
  <si>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</si>
  <si>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</si>
  <si>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</si>
  <si>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</si>
  <si>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</si>
  <si>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</si>
  <si>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</si>
  <si>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</si>
  <si>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</si>
  <si>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</si>
  <si>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</si>
  <si>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</si>
  <si>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</si>
  <si>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</si>
  <si>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</si>
  <si>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</si>
  <si>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</si>
  <si>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</si>
  <si>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</si>
  <si>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</si>
  <si>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</si>
  <si>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</si>
  <si>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</si>
  <si>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</si>
  <si>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</si>
  <si>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</si>
  <si>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</si>
  <si>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</si>
  <si>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</si>
  <si>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</si>
  <si>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</si>
  <si>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</si>
  <si>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</si>
  <si>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</si>
  <si>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</si>
  <si>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</si>
  <si>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</si>
  <si>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</si>
  <si>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</si>
  <si>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</si>
  <si>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</si>
  <si>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</si>
  <si>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</si>
  <si>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</si>
  <si>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</si>
  <si>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</si>
  <si>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</si>
  <si>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</si>
  <si>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</si>
  <si>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</si>
  <si>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</si>
  <si>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</si>
  <si>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</si>
  <si>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</si>
  <si>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</si>
  <si>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</si>
  <si>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</si>
  <si>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</si>
  <si>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</si>
  <si>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</si>
  <si>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</si>
  <si>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</si>
  <si>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</si>
  <si>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</si>
  <si>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</si>
  <si>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</si>
  <si>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</si>
  <si>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</si>
  <si>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</si>
  <si>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</si>
  <si>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</si>
  <si>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</si>
  <si>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</si>
  <si>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</si>
  <si>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</si>
  <si>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</si>
  <si>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</si>
  <si>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</si>
  <si>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</si>
  <si>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</si>
  <si>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</si>
  <si>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</si>
  <si>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</si>
  <si>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</si>
  <si>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</si>
  <si>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</si>
  <si>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</si>
  <si>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</si>
  <si>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</si>
  <si>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</si>
  <si>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</si>
  <si>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</si>
  <si>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</si>
  <si>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</si>
  <si>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</si>
  <si>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</si>
  <si>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</si>
  <si>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</si>
  <si>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</si>
  <si>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</si>
  <si>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</si>
  <si>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</si>
  <si>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</si>
  <si>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</si>
  <si>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</si>
  <si>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</si>
  <si>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</si>
  <si>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</si>
  <si>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</si>
  <si>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</si>
  <si>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</si>
  <si>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</si>
  <si>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</si>
  <si>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</si>
  <si>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</si>
  <si>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</si>
  <si>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</si>
  <si>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</si>
  <si>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</si>
  <si>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</si>
  <si>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</si>
  <si>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</si>
  <si>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</si>
  <si>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</si>
  <si>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</si>
  <si>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</si>
  <si>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</si>
  <si>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</si>
  <si>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</si>
  <si>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</si>
  <si>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</si>
  <si>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</si>
  <si>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</si>
  <si>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</si>
  <si>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</si>
  <si>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</si>
  <si>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</si>
  <si>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</si>
  <si>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</si>
  <si>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</si>
  <si>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</si>
  <si>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</si>
  <si>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</si>
  <si>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</si>
  <si>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</si>
  <si>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</si>
  <si>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</si>
  <si>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</si>
  <si>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</si>
  <si>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</si>
  <si>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</si>
  <si>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</si>
  <si>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</si>
  <si>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</si>
  <si>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</si>
  <si>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</si>
  <si>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</si>
  <si>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</si>
  <si>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</si>
  <si>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</si>
  <si>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</si>
  <si>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</si>
  <si>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</si>
  <si>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</si>
  <si>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</si>
  <si>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</si>
  <si>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</si>
  <si>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</si>
  <si>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</si>
  <si>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</si>
  <si>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</si>
  <si>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</si>
  <si>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</si>
  <si>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</si>
  <si>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</si>
  <si>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</si>
  <si>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</si>
  <si>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</si>
  <si>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</si>
  <si>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</si>
  <si>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</si>
  <si>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</si>
  <si>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</si>
  <si>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</si>
  <si>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</si>
  <si>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</si>
  <si>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</si>
  <si>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</si>
  <si>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</si>
  <si>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</si>
  <si>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</si>
  <si>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</si>
  <si>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</si>
  <si>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</si>
  <si>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</si>
  <si>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</si>
  <si>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</si>
  <si>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</si>
  <si>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</si>
  <si>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</si>
  <si>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</si>
  <si>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</si>
  <si>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</si>
  <si>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</si>
  <si>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</si>
  <si>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</si>
  <si>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</si>
  <si>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</si>
  <si>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</si>
  <si>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</si>
  <si>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</si>
  <si>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</si>
  <si>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</si>
  <si>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</si>
  <si>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</si>
  <si>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</si>
  <si>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</si>
  <si>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</si>
  <si>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</si>
  <si>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</si>
  <si>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</si>
  <si>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</si>
  <si>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</si>
  <si>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</si>
  <si>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</si>
  <si>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</si>
  <si>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</si>
  <si>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</si>
  <si>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</si>
  <si>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</si>
  <si>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</si>
  <si>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</si>
  <si>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</si>
  <si>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</si>
  <si>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</si>
  <si>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</si>
  <si>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</si>
  <si>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</si>
  <si>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</si>
  <si>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</si>
  <si>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</si>
  <si>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</si>
  <si>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</si>
  <si>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</si>
  <si>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</si>
  <si>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</si>
  <si>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</si>
  <si>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</si>
  <si>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</si>
  <si>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</si>
  <si>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</si>
  <si>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</si>
  <si>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</si>
  <si>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</si>
  <si>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</si>
  <si>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</si>
  <si>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</si>
  <si>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</si>
  <si>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</si>
  <si>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</si>
  <si>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</si>
  <si>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</si>
  <si>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</si>
  <si>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</si>
  <si>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</si>
  <si>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</si>
  <si>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</si>
  <si>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</si>
  <si>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</si>
  <si>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</si>
  <si>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</si>
  <si>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</si>
  <si>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</si>
  <si>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</si>
  <si>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</si>
  <si>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</si>
  <si>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</si>
  <si>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</si>
  <si>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</si>
  <si>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</si>
  <si>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</si>
  <si>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</si>
  <si>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</si>
  <si>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</si>
  <si>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</si>
  <si>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</si>
  <si>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</si>
  <si>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</si>
  <si>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</si>
  <si>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</si>
  <si>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</si>
  <si>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</si>
  <si>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</si>
  <si>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</si>
  <si>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</si>
  <si>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</si>
  <si>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</si>
  <si>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</si>
  <si>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</si>
  <si>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</si>
  <si>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</si>
  <si>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</si>
  <si>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</si>
  <si>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</si>
  <si>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</si>
  <si>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</si>
  <si>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</si>
  <si>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</si>
  <si>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</si>
  <si>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</si>
  <si>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</si>
  <si>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</si>
  <si>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</si>
  <si>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</si>
  <si>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</si>
  <si>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</si>
  <si>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</si>
  <si>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</si>
  <si>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</si>
  <si>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</si>
  <si>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</si>
  <si>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</si>
  <si>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</si>
  <si>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</si>
  <si>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</si>
  <si>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</si>
  <si>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</si>
  <si>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</si>
  <si>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</si>
  <si>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</si>
  <si>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</si>
  <si>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</si>
  <si>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</si>
  <si>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</si>
  <si>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</si>
  <si>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</si>
  <si>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</si>
  <si>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</si>
  <si>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</si>
  <si>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</si>
  <si>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</si>
  <si>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</si>
  <si>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</si>
  <si>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</si>
  <si>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</si>
  <si>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</si>
  <si>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</si>
  <si>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</si>
  <si>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</si>
  <si>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</si>
  <si>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</si>
  <si>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</si>
  <si>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</si>
  <si>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</si>
  <si>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</si>
  <si>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</si>
  <si>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</si>
  <si>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</si>
  <si>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</si>
  <si>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</si>
  <si>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</si>
  <si>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</si>
  <si>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</si>
  <si>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</si>
  <si>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</si>
  <si>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</si>
  <si>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</si>
  <si>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</si>
  <si>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</si>
  <si>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</si>
  <si>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</si>
  <si>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</si>
  <si>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</si>
  <si>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</si>
  <si>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</si>
  <si>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</si>
  <si>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</si>
  <si>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</si>
  <si>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</si>
  <si>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</si>
  <si>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</si>
  <si>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</si>
  <si>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</si>
  <si>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</si>
  <si>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</si>
  <si>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</si>
  <si>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</si>
  <si>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</si>
  <si>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</si>
  <si>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</si>
  <si>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</si>
  <si>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</si>
  <si>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</si>
  <si>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</si>
  <si>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</si>
  <si>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</si>
  <si>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</si>
  <si>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</si>
  <si>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</si>
  <si>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</si>
  <si>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</si>
  <si>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</si>
  <si>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</si>
  <si>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</si>
  <si>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</si>
  <si>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</si>
  <si>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</si>
  <si>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</si>
  <si>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</si>
  <si>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</si>
  <si>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</si>
  <si>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</si>
  <si>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</si>
  <si>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</si>
  <si>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</si>
  <si>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</si>
  <si>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</si>
  <si>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</si>
  <si>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</si>
  <si>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</si>
  <si>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</si>
  <si>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</si>
  <si>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</si>
  <si>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</si>
  <si>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</si>
  <si>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</si>
  <si>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</si>
  <si>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</si>
  <si>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</si>
  <si>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</si>
  <si>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</si>
  <si>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</si>
  <si>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</si>
  <si>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</si>
  <si>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</si>
  <si>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</si>
  <si>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</si>
  <si>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</si>
  <si>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</si>
  <si>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</si>
  <si>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</si>
  <si>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</si>
  <si>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</si>
  <si>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</si>
  <si>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</si>
  <si>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</si>
  <si>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</si>
  <si>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</si>
  <si>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</si>
  <si>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</si>
  <si>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</si>
  <si>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</si>
  <si>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</si>
  <si>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</si>
  <si>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</si>
  <si>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</si>
  <si>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</si>
  <si>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</si>
  <si>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</si>
  <si>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</si>
  <si>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</si>
  <si>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</si>
  <si>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</si>
  <si>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</si>
  <si>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</si>
  <si>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</si>
  <si>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</si>
  <si>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</si>
  <si>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</si>
  <si>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</si>
  <si>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</si>
  <si>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</si>
  <si>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</si>
  <si>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</si>
  <si>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</si>
  <si>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</si>
  <si>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</si>
  <si>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</si>
  <si>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</si>
  <si>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</si>
  <si>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</si>
  <si>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</si>
  <si>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</si>
  <si>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</si>
  <si>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</si>
  <si>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</si>
  <si>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</si>
  <si>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</si>
  <si>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</si>
  <si>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</si>
  <si>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</si>
  <si>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</si>
  <si>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</si>
  <si>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</si>
  <si>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</si>
  <si>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</si>
  <si>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</si>
  <si>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</si>
  <si>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</si>
  <si>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</si>
  <si>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</si>
  <si>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</si>
  <si>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</si>
  <si>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</si>
  <si>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</si>
  <si>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</si>
  <si>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</si>
  <si>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</si>
  <si>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</si>
  <si>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</si>
  <si>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</si>
  <si>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</si>
  <si>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</si>
  <si>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</si>
  <si>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</si>
  <si>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</si>
  <si>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</si>
  <si>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</si>
  <si>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</si>
  <si>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</si>
  <si>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</si>
  <si>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</si>
  <si>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</si>
  <si>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</si>
  <si>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</si>
  <si>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</si>
  <si>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</si>
  <si>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</si>
  <si>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</si>
  <si>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</si>
  <si>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</si>
  <si>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</si>
  <si>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</si>
  <si>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</si>
  <si>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</si>
  <si>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</si>
  <si>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</si>
  <si>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</si>
  <si>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</si>
  <si>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</si>
  <si>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</si>
  <si>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</si>
  <si>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</si>
  <si>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</si>
  <si>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</si>
  <si>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</si>
  <si>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</si>
  <si>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</si>
  <si>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</si>
  <si>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</si>
  <si>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</si>
  <si>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</si>
  <si>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</si>
  <si>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</si>
  <si>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</si>
  <si>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</si>
  <si>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</si>
  <si>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</si>
  <si>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</si>
  <si>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</si>
  <si>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</si>
  <si>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</si>
  <si>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</si>
  <si>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</si>
  <si>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</si>
  <si>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</si>
  <si>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</si>
  <si>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</si>
  <si>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</si>
  <si>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</si>
  <si>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</si>
  <si>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</si>
  <si>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</si>
  <si>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</si>
  <si>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</si>
  <si>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</si>
  <si>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</si>
  <si>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</si>
  <si>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</si>
  <si>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</si>
  <si>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</si>
  <si>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</si>
  <si>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</si>
  <si>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</si>
  <si>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</si>
  <si>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</si>
  <si>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</si>
  <si>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</si>
  <si>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</si>
  <si>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</si>
  <si>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</si>
  <si>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</si>
  <si>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</si>
  <si>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</si>
  <si>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</si>
  <si>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</si>
  <si>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</si>
  <si>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</si>
  <si>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</si>
  <si>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</si>
  <si>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</si>
  <si>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</si>
  <si>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</si>
  <si>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</si>
  <si>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</si>
  <si>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</si>
  <si>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</si>
  <si>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</si>
  <si>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</si>
  <si>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</si>
  <si>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</si>
  <si>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</si>
  <si>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</si>
  <si>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</si>
  <si>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</si>
  <si>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</si>
  <si>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</si>
  <si>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</si>
  <si>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</si>
  <si>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</si>
  <si>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</si>
  <si>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</si>
  <si>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</si>
  <si>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</si>
  <si>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</si>
  <si>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</si>
  <si>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</si>
  <si>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</si>
  <si>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</si>
  <si>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</si>
  <si>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</si>
  <si>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</si>
  <si>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</si>
  <si>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</si>
  <si>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</si>
  <si>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</si>
  <si>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</si>
  <si>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</si>
  <si>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</si>
  <si>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</si>
  <si>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</si>
  <si>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</si>
  <si>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</si>
  <si>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</si>
  <si>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</si>
  <si>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</si>
  <si>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</si>
  <si>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</si>
  <si>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</si>
  <si>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</si>
  <si>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</si>
  <si>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</si>
  <si>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</si>
  <si>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</si>
  <si>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</si>
  <si>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</si>
  <si>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</si>
  <si>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</si>
  <si>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</si>
  <si>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</si>
  <si>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</si>
  <si>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</si>
  <si>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</si>
  <si>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</si>
  <si>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</si>
  <si>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</si>
  <si>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</si>
  <si>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</si>
  <si>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</si>
  <si>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</si>
  <si>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</si>
  <si>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</si>
  <si>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</si>
  <si>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</si>
  <si>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</si>
  <si>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</si>
  <si>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</si>
  <si>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</si>
  <si>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</si>
  <si>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</si>
  <si>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</si>
  <si>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</si>
  <si>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</si>
  <si>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</si>
  <si>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</si>
  <si>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</si>
  <si>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</si>
  <si>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</si>
  <si>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</si>
  <si>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</si>
  <si>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</si>
  <si>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</si>
  <si>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</si>
  <si>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</si>
  <si>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</si>
  <si>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</si>
  <si>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</si>
  <si>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</si>
  <si>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</si>
  <si>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</si>
  <si>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</si>
  <si>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</si>
  <si>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</si>
  <si>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</si>
  <si>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</si>
  <si>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</si>
  <si>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</si>
  <si>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</si>
  <si>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</si>
  <si>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</si>
  <si>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</si>
  <si>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</si>
  <si>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</si>
  <si>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</si>
  <si>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</si>
  <si>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</si>
  <si>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</si>
  <si>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</si>
  <si>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</si>
  <si>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</si>
  <si>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</si>
  <si>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</si>
  <si>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</si>
  <si>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</si>
  <si>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</si>
  <si>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</si>
  <si>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</si>
  <si>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</si>
  <si>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</si>
  <si>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</si>
  <si>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</si>
  <si>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</si>
  <si>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</si>
  <si>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</si>
  <si>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</si>
  <si>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</si>
  <si>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</si>
  <si>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</si>
  <si>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</si>
  <si>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</si>
  <si>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</si>
  <si>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</si>
  <si>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</si>
  <si>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</si>
  <si>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</si>
  <si>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</si>
  <si>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</si>
  <si>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</si>
  <si>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</si>
  <si>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</si>
  <si>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</si>
  <si>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</si>
  <si>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</si>
  <si>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</si>
  <si>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</si>
  <si>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</si>
  <si>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</si>
  <si>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</si>
  <si>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</si>
  <si>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</si>
  <si>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</si>
  <si>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</si>
  <si>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</si>
  <si>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</si>
  <si>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</si>
  <si>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</si>
  <si>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</si>
  <si>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</si>
  <si>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</si>
  <si>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</si>
  <si>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</si>
  <si>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</si>
  <si>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</si>
  <si>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</si>
  <si>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</si>
  <si>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</si>
  <si>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</si>
  <si>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</si>
  <si>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</si>
  <si>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</si>
  <si>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</si>
  <si>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</si>
  <si>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</si>
  <si>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</si>
  <si>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</si>
  <si>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</si>
  <si>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</si>
  <si>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</si>
  <si>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</si>
  <si>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</si>
  <si>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</si>
  <si>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</si>
  <si>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</si>
  <si>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</si>
  <si>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</si>
  <si>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</si>
  <si>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</si>
  <si>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</si>
  <si>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</si>
  <si>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</si>
  <si>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</si>
  <si>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</si>
  <si>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</si>
  <si>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</si>
  <si>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</si>
  <si>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</si>
  <si>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</si>
  <si>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</si>
  <si>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</si>
  <si>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</si>
  <si>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</si>
  <si>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</si>
  <si>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</si>
  <si>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</si>
  <si>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</si>
  <si>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</si>
  <si>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</si>
  <si>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</si>
  <si>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</si>
  <si>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</si>
  <si>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</si>
  <si>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</si>
  <si>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</si>
  <si>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</si>
  <si>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</si>
  <si>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</si>
  <si>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</si>
  <si>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</si>
  <si>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</si>
  <si>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</si>
  <si>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</si>
  <si>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</si>
  <si>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</si>
  <si>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</si>
  <si>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</si>
  <si>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</si>
  <si>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</si>
  <si>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</si>
  <si>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</si>
  <si>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</si>
  <si>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</si>
  <si>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</si>
  <si>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</si>
  <si>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</si>
  <si>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</si>
  <si>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</si>
  <si>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</si>
  <si>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</si>
  <si>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</si>
  <si>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</si>
  <si>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</si>
  <si>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</si>
  <si>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</si>
  <si>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</si>
  <si>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</si>
  <si>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</si>
  <si>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</si>
  <si>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</si>
  <si>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</si>
  <si>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</si>
  <si>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</si>
  <si>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</si>
  <si>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</si>
  <si>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</si>
  <si>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</si>
  <si>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</si>
  <si>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</si>
  <si>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</si>
  <si>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</si>
  <si>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</si>
  <si>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</si>
  <si>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</si>
  <si>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</si>
  <si>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</si>
  <si>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</si>
  <si>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</si>
  <si>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</si>
  <si>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</si>
  <si>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</si>
  <si>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</si>
  <si>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</si>
  <si>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</si>
  <si>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</si>
  <si>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</si>
  <si>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</si>
  <si>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</si>
  <si>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</si>
  <si>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</si>
  <si>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</si>
  <si>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</si>
  <si>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</si>
  <si>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</si>
  <si>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</si>
  <si>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</si>
  <si>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</si>
  <si>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</si>
  <si>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</si>
  <si>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</si>
  <si>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</si>
  <si>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</si>
  <si>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</si>
  <si>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</si>
  <si>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</si>
  <si>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</si>
  <si>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</si>
  <si>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</si>
  <si>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</si>
  <si>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</si>
  <si>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</si>
  <si>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</si>
  <si>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</si>
  <si>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</si>
  <si>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</si>
  <si>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</si>
  <si>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</si>
  <si>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</si>
  <si>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</si>
  <si>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</si>
  <si>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</si>
  <si>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</si>
  <si>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</si>
  <si>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</si>
  <si>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</si>
  <si>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</si>
  <si>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</si>
  <si>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</si>
  <si>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</si>
  <si>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</si>
  <si>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</si>
  <si>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</si>
  <si>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</si>
  <si>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</si>
  <si>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</si>
  <si>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</si>
  <si>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</si>
  <si>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</si>
  <si>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</si>
  <si>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</si>
  <si>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</si>
  <si>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</si>
  <si>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</si>
  <si>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</si>
  <si>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</si>
  <si>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</si>
  <si>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</si>
  <si>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</si>
  <si>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</si>
  <si>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</si>
  <si>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</si>
  <si>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</si>
  <si>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</si>
  <si>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</si>
  <si>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</si>
  <si>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</si>
  <si>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</si>
  <si>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</si>
  <si>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</si>
  <si>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</si>
  <si>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</si>
  <si>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</si>
  <si>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</si>
  <si>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</si>
  <si>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</si>
  <si>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</si>
  <si>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</si>
  <si>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</si>
  <si>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</si>
  <si>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</si>
  <si>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</si>
  <si>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</si>
  <si>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</si>
  <si>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</si>
  <si>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</si>
  <si>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</si>
  <si>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</si>
  <si>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</si>
  <si>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</si>
  <si>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</si>
  <si>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</si>
  <si>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</si>
  <si>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</si>
  <si>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</si>
  <si>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</si>
  <si>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</si>
  <si>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</si>
  <si>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</si>
  <si>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</si>
  <si>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</si>
  <si>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</si>
  <si>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</si>
  <si>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</si>
  <si>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</si>
  <si>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</si>
  <si>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</si>
  <si>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</si>
  <si>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</si>
  <si>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</si>
  <si>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</si>
  <si>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</si>
  <si>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</si>
  <si>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</si>
  <si>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</si>
  <si>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</si>
  <si>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</si>
  <si>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</si>
  <si>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</si>
  <si>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</si>
  <si>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</si>
  <si>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</si>
  <si>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</si>
  <si>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</si>
  <si>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</si>
  <si>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</si>
  <si>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</si>
  <si>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</si>
  <si>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</si>
  <si>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</si>
  <si>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</si>
  <si>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</si>
  <si>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</si>
  <si>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</si>
  <si>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</si>
  <si>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</si>
  <si>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</si>
  <si>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</si>
  <si>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</si>
  <si>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</si>
  <si>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</si>
  <si>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</si>
  <si>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</si>
  <si>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</si>
  <si>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</si>
  <si>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</si>
  <si>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</si>
  <si>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</si>
  <si>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</si>
  <si>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</si>
  <si>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</si>
  <si>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</si>
  <si>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</si>
  <si>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</si>
  <si>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</si>
  <si>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</si>
  <si>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</si>
  <si>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</si>
  <si>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</si>
  <si>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</si>
  <si>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</si>
  <si>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</si>
  <si>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</si>
  <si>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</si>
  <si>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</si>
  <si>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</si>
  <si>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</si>
  <si>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</si>
  <si>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</si>
  <si>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</si>
  <si>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</si>
  <si>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</si>
  <si>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</si>
  <si>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</si>
  <si>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</si>
  <si>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</si>
  <si>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</si>
  <si>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</si>
  <si>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</si>
  <si>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</si>
  <si>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</si>
  <si>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</si>
  <si>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</si>
  <si>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</si>
  <si>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</si>
  <si>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</si>
  <si>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</si>
  <si>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</si>
  <si>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</si>
  <si>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</si>
  <si>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</si>
  <si>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</si>
  <si>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</si>
  <si>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</si>
  <si>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</si>
  <si>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</si>
  <si>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</si>
  <si>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</si>
  <si>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</si>
  <si>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</si>
  <si>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</si>
  <si>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</si>
  <si>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</si>
  <si>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</si>
  <si>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</si>
  <si>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</si>
  <si>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</si>
  <si>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</si>
  <si>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</si>
  <si>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</si>
  <si>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</si>
  <si>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</si>
  <si>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</si>
  <si>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</si>
  <si>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</si>
  <si>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</si>
  <si>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</si>
  <si>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</si>
  <si>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</si>
  <si>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</si>
  <si>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</si>
  <si>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</si>
  <si>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</si>
  <si>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</si>
  <si>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</si>
  <si>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</si>
  <si>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</si>
  <si>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</si>
  <si>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</si>
  <si>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</si>
  <si>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</si>
  <si>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</si>
  <si>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</si>
  <si>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</si>
  <si>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</si>
  <si>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</si>
  <si>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</si>
  <si>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</si>
  <si>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</si>
  <si>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</si>
  <si>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</si>
  <si>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</si>
  <si>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</si>
  <si>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</si>
  <si>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</si>
  <si>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</si>
  <si>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</si>
  <si>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</si>
  <si>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</si>
  <si>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</si>
  <si>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</si>
  <si>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</si>
  <si>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</si>
  <si>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</si>
  <si>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</si>
  <si>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</si>
  <si>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</si>
  <si>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</si>
  <si>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</si>
  <si>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</si>
  <si>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</si>
  <si>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</si>
  <si>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</si>
  <si>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</si>
  <si>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</si>
  <si>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</si>
  <si>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</si>
  <si>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</si>
  <si>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</si>
  <si>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</si>
  <si>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</si>
  <si>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</si>
  <si>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</si>
  <si>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</si>
  <si>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</si>
  <si>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</si>
  <si>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</si>
  <si>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</si>
  <si>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</si>
  <si>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</si>
  <si>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</si>
  <si>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</si>
  <si>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</si>
  <si>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</si>
  <si>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</si>
  <si>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</si>
  <si>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</si>
  <si>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</si>
  <si>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</si>
  <si>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</si>
  <si>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</si>
  <si>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</si>
  <si>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</si>
  <si>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</si>
  <si>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</si>
  <si>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</si>
  <si>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</si>
  <si>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</si>
  <si>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</si>
  <si>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</si>
  <si>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</si>
  <si>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</si>
  <si>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</si>
  <si>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</si>
  <si>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</si>
  <si>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</si>
  <si>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</si>
  <si>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</si>
  <si>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</si>
  <si>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</si>
  <si>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</si>
  <si>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</si>
  <si>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</si>
  <si>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</si>
  <si>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</si>
  <si>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</si>
  <si>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</si>
  <si>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</si>
  <si>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</si>
  <si>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</si>
  <si>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</si>
  <si>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</si>
  <si>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</si>
  <si>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</si>
  <si>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</si>
  <si>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</si>
  <si>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</si>
  <si>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</si>
  <si>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</si>
  <si>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</si>
  <si>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</si>
  <si>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</si>
  <si>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</si>
  <si>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</si>
  <si>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</si>
  <si>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</si>
  <si>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</si>
  <si>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</si>
  <si>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</si>
  <si>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</si>
  <si>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</si>
  <si>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</si>
  <si>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</si>
  <si>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</si>
  <si>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</si>
  <si>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</si>
  <si>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</si>
  <si>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</si>
  <si>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</si>
  <si>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</si>
  <si>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</si>
  <si>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</si>
  <si>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</si>
  <si>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</si>
  <si>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</si>
  <si>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</si>
  <si>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</si>
  <si>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</si>
  <si>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</si>
  <si>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</si>
  <si>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</si>
  <si>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</si>
  <si>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</si>
  <si>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</si>
  <si>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</si>
  <si>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</si>
  <si>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</si>
  <si>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</si>
  <si>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</si>
  <si>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</si>
  <si>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</si>
  <si>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</si>
  <si>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</si>
  <si>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</si>
  <si>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</si>
  <si>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</si>
  <si>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</si>
  <si>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</si>
  <si>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</si>
  <si>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</si>
  <si>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</si>
  <si>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</si>
  <si>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</si>
  <si>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</si>
  <si>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</si>
  <si>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</si>
  <si>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</si>
  <si>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</si>
  <si>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</si>
  <si>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</si>
  <si>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</si>
  <si>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</si>
  <si>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</si>
  <si>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</si>
  <si>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</si>
  <si>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</si>
  <si>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</si>
  <si>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</si>
  <si>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</si>
  <si>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</si>
  <si>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</si>
  <si>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</si>
  <si>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</si>
  <si>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</si>
  <si>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</si>
  <si>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</si>
  <si>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</si>
  <si>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</si>
  <si>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</si>
  <si>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</si>
  <si>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</si>
  <si>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</si>
  <si>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</si>
  <si>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</si>
  <si>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</si>
  <si>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</si>
  <si>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</si>
  <si>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</si>
  <si>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</si>
  <si>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</si>
  <si>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</si>
  <si>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</si>
  <si>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</si>
  <si>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</si>
  <si>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</si>
  <si>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</si>
  <si>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</si>
  <si>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</si>
  <si>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</si>
  <si>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</si>
  <si>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</si>
  <si>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</si>
  <si>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</si>
  <si>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</si>
  <si>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</si>
  <si>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</si>
  <si>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</si>
  <si>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</si>
  <si>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</si>
  <si>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</si>
  <si>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</si>
  <si>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</si>
  <si>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</si>
  <si>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</si>
  <si>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</si>
  <si>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</si>
  <si>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</si>
  <si>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</si>
  <si>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</si>
  <si>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</si>
  <si>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</si>
  <si>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</si>
  <si>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</si>
  <si>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</si>
  <si>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</si>
  <si>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</si>
  <si>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</si>
  <si>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</si>
  <si>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</si>
  <si>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</si>
  <si>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</si>
  <si>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</si>
  <si>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</si>
  <si>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</si>
  <si>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</si>
  <si>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</si>
  <si>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</si>
  <si>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</si>
  <si>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</si>
  <si>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</si>
  <si>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</si>
  <si>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</si>
  <si>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</si>
  <si>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</si>
  <si>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</si>
  <si>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</si>
  <si>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</si>
  <si>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</si>
  <si>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</si>
  <si>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</si>
  <si>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</si>
  <si>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</si>
  <si>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</si>
  <si>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</si>
  <si>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</si>
  <si>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</si>
  <si>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</si>
  <si>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</si>
  <si>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</si>
  <si>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</si>
  <si>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</si>
  <si>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</si>
  <si>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</si>
  <si>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</si>
  <si>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</si>
  <si>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</si>
  <si>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</si>
  <si>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</si>
  <si>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</si>
  <si>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</si>
  <si>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</si>
  <si>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</si>
  <si>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</si>
  <si>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</si>
  <si>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</si>
  <si>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</si>
  <si>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</si>
  <si>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</si>
  <si>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</si>
  <si>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</si>
  <si>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</si>
  <si>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</si>
  <si>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</si>
  <si>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</si>
  <si>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</si>
  <si>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</si>
  <si>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</si>
  <si>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</si>
  <si>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</si>
  <si>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</si>
  <si>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</si>
  <si>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</si>
  <si>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</si>
  <si>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</si>
  <si>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</si>
  <si>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</si>
  <si>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</si>
  <si>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</si>
  <si>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</si>
  <si>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</si>
  <si>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</si>
  <si>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</si>
  <si>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</si>
  <si>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</si>
  <si>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</si>
  <si>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</si>
  <si>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</si>
  <si>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</si>
  <si>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</si>
  <si>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</si>
  <si>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</si>
  <si>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</si>
  <si>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</si>
  <si>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</si>
  <si>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</si>
  <si>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</si>
  <si>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</si>
  <si>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</si>
  <si>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</si>
  <si>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</si>
  <si>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</si>
  <si>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</si>
  <si>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</si>
  <si>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</si>
  <si>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</si>
  <si>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</si>
  <si>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</si>
  <si>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</si>
  <si>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</si>
  <si>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</si>
  <si>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</si>
  <si>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</si>
  <si>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</si>
  <si>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</si>
  <si>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</si>
  <si>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</si>
  <si>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</si>
  <si>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</si>
  <si>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</si>
  <si>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</si>
  <si>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</si>
  <si>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</si>
  <si>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</si>
  <si>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</si>
  <si>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</si>
  <si>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</si>
  <si>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</si>
  <si>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</si>
  <si>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</si>
  <si>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</si>
  <si>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</si>
  <si>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</si>
  <si>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</si>
  <si>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</si>
  <si>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</si>
  <si>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</si>
  <si>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</si>
  <si>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</si>
  <si>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</si>
  <si>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</si>
  <si>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</si>
  <si>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</si>
  <si>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</si>
  <si>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</si>
  <si>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</si>
  <si>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</si>
  <si>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</si>
  <si>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</si>
  <si>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</si>
  <si>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</si>
  <si>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</si>
  <si>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</si>
  <si>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</si>
  <si>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</si>
  <si>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</si>
  <si>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</si>
  <si>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</si>
  <si>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</si>
  <si>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</si>
  <si>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</si>
  <si>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</si>
  <si>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</si>
  <si>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</si>
  <si>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</si>
  <si>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</si>
  <si>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</si>
  <si>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</si>
  <si>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</si>
  <si>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</si>
  <si>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</si>
  <si>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</si>
  <si>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</si>
  <si>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</si>
  <si>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</si>
  <si>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</si>
  <si>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</si>
  <si>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</si>
  <si>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</si>
  <si>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</si>
  <si>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</si>
  <si>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</si>
  <si>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</si>
  <si>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</si>
  <si>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</si>
  <si>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</si>
  <si>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</si>
  <si>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</si>
  <si>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</si>
  <si>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</si>
  <si>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</si>
  <si>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</si>
  <si>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</si>
  <si>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</si>
  <si>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</si>
  <si>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</si>
  <si>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</si>
  <si>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</si>
  <si>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</si>
  <si>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</si>
  <si>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</si>
  <si>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</si>
  <si>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</si>
  <si>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</si>
  <si>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</si>
  <si>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</si>
  <si>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</si>
  <si>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</si>
  <si>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</si>
  <si>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</si>
  <si>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</si>
  <si>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</si>
  <si>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</si>
  <si>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</si>
  <si>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</si>
  <si>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</si>
  <si>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</si>
  <si>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</si>
  <si>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</si>
  <si>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</si>
  <si>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</si>
  <si>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</si>
  <si>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</si>
  <si>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</si>
  <si>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</si>
  <si>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</si>
  <si>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</si>
  <si>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</si>
  <si>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</si>
  <si>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</si>
  <si>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</si>
  <si>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</si>
  <si>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</si>
  <si>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</si>
  <si>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</si>
  <si>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</si>
  <si>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</si>
  <si>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</si>
  <si>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</si>
  <si>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</si>
  <si>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</si>
  <si>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</si>
  <si>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</si>
  <si>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</si>
  <si>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</si>
  <si>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</si>
  <si>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</si>
  <si>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</si>
  <si>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</si>
  <si>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</si>
  <si>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</si>
  <si>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</si>
  <si>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</si>
  <si>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</si>
  <si>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</si>
  <si>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</si>
  <si>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</si>
  <si>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</si>
  <si>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</si>
  <si>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</si>
  <si>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</si>
  <si>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</si>
  <si>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</si>
  <si>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</si>
  <si>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</si>
  <si>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</si>
  <si>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</si>
  <si>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</si>
  <si>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</si>
  <si>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</si>
  <si>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</si>
  <si>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</si>
  <si>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</si>
  <si>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</si>
  <si>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</si>
  <si>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</si>
  <si>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</si>
  <si>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</si>
  <si>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</si>
  <si>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</si>
  <si>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</si>
  <si>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</si>
  <si>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</si>
  <si>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</si>
  <si>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</si>
  <si>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</si>
  <si>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</si>
  <si>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</si>
  <si>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</si>
  <si>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</si>
  <si>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</si>
  <si>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</si>
  <si>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</si>
  <si>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</si>
  <si>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</si>
  <si>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</si>
  <si>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</si>
  <si>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</si>
  <si>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</si>
  <si>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</si>
  <si>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</si>
  <si>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</si>
  <si>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</si>
  <si>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</si>
  <si>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</si>
  <si>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</si>
  <si>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</si>
  <si>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</si>
  <si>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</si>
  <si>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</si>
  <si>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</si>
  <si>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</si>
  <si>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</si>
  <si>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</si>
  <si>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</si>
  <si>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</si>
  <si>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</si>
  <si>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</si>
  <si>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</si>
  <si>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</si>
  <si>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</si>
  <si>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</si>
  <si>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</si>
  <si>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</si>
  <si>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</si>
  <si>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</si>
  <si>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</si>
  <si>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</si>
  <si>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</si>
  <si>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</si>
  <si>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</si>
  <si>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</si>
  <si>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</si>
  <si>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</si>
  <si>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</si>
  <si>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</si>
  <si>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</si>
  <si>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</si>
  <si>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</si>
  <si>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</si>
  <si>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</si>
  <si>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</si>
  <si>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</si>
  <si>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</si>
  <si>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</si>
  <si>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</si>
  <si>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</si>
  <si>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</si>
  <si>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</si>
  <si>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</si>
  <si>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</si>
  <si>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</si>
  <si>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</si>
  <si>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</si>
  <si>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</si>
  <si>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</si>
  <si>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</si>
  <si>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</si>
  <si>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</si>
  <si>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</si>
  <si>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</si>
  <si>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</si>
  <si>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</si>
  <si>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</si>
  <si>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</si>
  <si>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</si>
  <si>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</si>
  <si>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</si>
  <si>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</si>
  <si>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</si>
  <si>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</si>
  <si>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</si>
  <si>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</si>
  <si>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</si>
  <si>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</si>
  <si>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</si>
  <si>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</si>
  <si>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</si>
  <si>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</si>
  <si>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</si>
  <si>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</si>
  <si>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</si>
  <si>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</si>
  <si>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</si>
  <si>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</si>
  <si>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</si>
  <si>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</si>
  <si>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</si>
  <si>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</si>
  <si>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</si>
  <si>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</si>
  <si>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</si>
  <si>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</si>
  <si>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</si>
  <si>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</si>
  <si>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</si>
  <si>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</si>
  <si>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</si>
  <si>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</si>
  <si>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</si>
  <si>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</si>
  <si>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</si>
  <si>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</si>
  <si>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</si>
  <si>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</si>
  <si>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</si>
  <si>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</si>
  <si>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</si>
  <si>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</si>
  <si>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</si>
  <si>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</si>
  <si>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</si>
  <si>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</si>
  <si>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</si>
  <si>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</si>
  <si>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</si>
  <si>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</si>
  <si>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</si>
  <si>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</si>
  <si>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</si>
  <si>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</si>
  <si>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</si>
  <si>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</si>
  <si>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</si>
  <si>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</si>
  <si>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</si>
  <si>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</si>
  <si>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</si>
  <si>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</si>
  <si>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</si>
  <si>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</si>
  <si>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</si>
  <si>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</si>
  <si>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</si>
  <si>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</si>
  <si>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</si>
  <si>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</si>
  <si>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</si>
  <si>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</si>
  <si>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</si>
  <si>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</si>
  <si>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</si>
  <si>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</si>
  <si>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</si>
  <si>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</si>
  <si>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</si>
  <si>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</si>
  <si>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</si>
  <si>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</si>
  <si>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</si>
  <si>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</si>
  <si>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</si>
  <si>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</si>
  <si>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</si>
  <si>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</si>
  <si>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</si>
  <si>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</si>
  <si>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</si>
  <si>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</si>
  <si>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</si>
  <si>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</si>
  <si>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</si>
  <si>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</si>
  <si>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</si>
  <si>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</si>
  <si>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</si>
  <si>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</si>
  <si>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</si>
  <si>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</si>
  <si>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</si>
  <si>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</si>
  <si>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</si>
  <si>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</si>
  <si>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</si>
  <si>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</si>
  <si>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</si>
  <si>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</si>
  <si>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</si>
  <si>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</si>
  <si>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</si>
  <si>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</si>
  <si>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</si>
  <si>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</si>
  <si>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</si>
  <si>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</si>
  <si>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</si>
  <si>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</si>
  <si>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</si>
  <si>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</si>
  <si>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</si>
  <si>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</si>
  <si>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</si>
  <si>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</si>
  <si>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</si>
  <si>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</si>
  <si>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</si>
  <si>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</si>
  <si>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</si>
  <si>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</si>
  <si>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</si>
  <si>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</si>
  <si>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</si>
  <si>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</si>
  <si>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</si>
  <si>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</si>
  <si>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</si>
  <si>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</si>
  <si>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</si>
  <si>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</si>
  <si>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</si>
  <si>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</si>
  <si>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</si>
  <si>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</si>
  <si>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</si>
  <si>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</si>
  <si>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</si>
  <si>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</si>
  <si>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</si>
  <si>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</si>
  <si>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</si>
  <si>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</si>
  <si>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</si>
  <si>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</si>
  <si>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</si>
  <si>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</si>
  <si>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</si>
  <si>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</si>
  <si>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</si>
  <si>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</si>
  <si>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</si>
  <si>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</si>
  <si>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</si>
  <si>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</si>
  <si>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</si>
  <si>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</si>
  <si>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</si>
  <si>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</si>
  <si>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</si>
  <si>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</si>
  <si>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</si>
  <si>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</si>
  <si>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</si>
  <si>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</si>
  <si>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</si>
  <si>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</si>
  <si>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</si>
  <si>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</si>
  <si>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</si>
  <si>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</si>
  <si>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</si>
  <si>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</si>
  <si>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</si>
  <si>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</si>
  <si>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</si>
  <si>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</si>
  <si>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</si>
  <si>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</si>
  <si>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</si>
  <si>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</si>
  <si>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</si>
  <si>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</si>
  <si>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</si>
  <si>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</si>
  <si>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</si>
  <si>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</si>
  <si>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</si>
  <si>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</si>
  <si>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</si>
  <si>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</si>
  <si>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</si>
  <si>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</si>
  <si>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</si>
  <si>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</si>
  <si>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</si>
  <si>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</si>
  <si>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</si>
  <si>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</si>
  <si>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</si>
  <si>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</si>
  <si>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</si>
  <si>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</si>
  <si>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</si>
  <si>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</si>
  <si>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</si>
  <si>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</si>
  <si>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</si>
  <si>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</si>
  <si>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</si>
  <si>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</si>
  <si>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</si>
  <si>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</si>
  <si>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</si>
  <si>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</si>
  <si>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</si>
  <si>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</si>
  <si>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</si>
  <si>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</si>
  <si>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</si>
  <si>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</si>
  <si>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</si>
  <si>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</si>
  <si>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</si>
  <si>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</si>
  <si>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</si>
  <si>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</si>
  <si>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</si>
  <si>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</si>
  <si>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</si>
  <si>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</si>
  <si>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</si>
  <si>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</si>
  <si>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</si>
  <si>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</si>
  <si>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</si>
  <si>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</si>
  <si>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</si>
  <si>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</si>
  <si>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</si>
  <si>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</si>
  <si>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</si>
  <si>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</si>
  <si>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</si>
  <si>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</si>
  <si>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</si>
  <si>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</si>
  <si>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</si>
  <si>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</si>
  <si>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</si>
  <si>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</si>
  <si>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</si>
  <si>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</si>
  <si>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</si>
  <si>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</si>
  <si>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</si>
  <si>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</si>
  <si>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</si>
  <si>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</si>
  <si>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</si>
  <si>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</si>
  <si>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</si>
  <si>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</si>
  <si>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</si>
  <si>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</si>
  <si>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</si>
  <si>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</si>
  <si>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</si>
  <si>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</si>
  <si>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</si>
  <si>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</si>
  <si>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</si>
  <si>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</si>
  <si>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</si>
  <si>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</si>
  <si>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</si>
  <si>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</si>
  <si>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</si>
  <si>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</si>
  <si>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</si>
  <si>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</si>
  <si>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</si>
  <si>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</si>
  <si>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</si>
  <si>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</si>
  <si>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</si>
  <si>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</si>
  <si>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</si>
  <si>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</si>
  <si>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</si>
  <si>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</si>
  <si>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</si>
  <si>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</si>
  <si>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</si>
  <si>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</si>
  <si>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</si>
  <si>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</si>
  <si>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</si>
  <si>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</si>
  <si>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</si>
  <si>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</si>
  <si>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</si>
  <si>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</si>
  <si>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</si>
  <si>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</si>
  <si>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</si>
  <si>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</si>
  <si>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</si>
  <si>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</si>
  <si>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</si>
  <si>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</si>
  <si>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</si>
  <si>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</si>
  <si>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</si>
  <si>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</si>
  <si>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</si>
  <si>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</si>
  <si>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</si>
  <si>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</si>
  <si>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</si>
  <si>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</si>
  <si>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</si>
  <si>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</si>
  <si>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</si>
  <si>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</si>
  <si>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</si>
  <si>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</si>
  <si>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</si>
  <si>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</si>
  <si>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</si>
  <si>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</si>
  <si>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</si>
  <si>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</si>
  <si>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</si>
  <si>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</si>
  <si>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</si>
  <si>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</si>
  <si>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</si>
  <si>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</si>
  <si>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</si>
  <si>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</si>
  <si>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</si>
  <si>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</si>
  <si>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</si>
  <si>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</si>
  <si>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</si>
  <si>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</si>
  <si>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</si>
  <si>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</si>
  <si>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</si>
  <si>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</si>
  <si>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</si>
  <si>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</si>
  <si>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</si>
  <si>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</si>
  <si>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</si>
  <si>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</si>
  <si>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</si>
  <si>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</si>
  <si>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</si>
  <si>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</si>
  <si>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</si>
  <si>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</si>
  <si>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</si>
  <si>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</si>
  <si>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</si>
  <si>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</si>
  <si>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</si>
  <si>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</si>
  <si>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</si>
  <si>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</si>
  <si>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</si>
  <si>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</si>
  <si>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</si>
  <si>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</si>
  <si>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</si>
  <si>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</si>
  <si>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</si>
  <si>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</si>
  <si>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</si>
  <si>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</si>
  <si>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</si>
  <si>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</si>
  <si>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</si>
  <si>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</si>
  <si>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</si>
  <si>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</si>
  <si>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</si>
  <si>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</si>
  <si>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</si>
  <si>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</si>
  <si>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</si>
  <si>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</si>
  <si>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</si>
  <si>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</si>
  <si>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</si>
  <si>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</si>
  <si>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</si>
  <si>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</si>
  <si>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</si>
  <si>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</si>
  <si>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</si>
  <si>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</si>
  <si>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</si>
  <si>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</si>
  <si>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</si>
  <si>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</si>
  <si>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</si>
  <si>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</si>
  <si>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</si>
  <si>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</si>
  <si>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</si>
  <si>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</si>
  <si>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</si>
  <si>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</si>
  <si>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</si>
  <si>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</si>
  <si>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</si>
  <si>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</si>
  <si>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</si>
  <si>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</si>
  <si>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</si>
  <si>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</si>
  <si>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</si>
  <si>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</si>
  <si>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</si>
  <si>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</si>
  <si>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</si>
  <si>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</si>
  <si>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</si>
  <si>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</si>
  <si>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</si>
  <si>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</si>
  <si>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</si>
  <si>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</si>
  <si>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</si>
  <si>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</si>
  <si>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</si>
  <si>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</si>
  <si>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</si>
  <si>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</si>
  <si>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</si>
  <si>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</si>
  <si>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</si>
  <si>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</si>
  <si>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</si>
  <si>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</si>
  <si>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</si>
  <si>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</si>
  <si>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</si>
  <si>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</si>
  <si>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</si>
  <si>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</si>
  <si>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</si>
  <si>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</si>
  <si>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</si>
  <si>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</si>
  <si>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</si>
  <si>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</si>
  <si>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</si>
  <si>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</si>
  <si>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</si>
  <si>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</si>
  <si>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</si>
  <si>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</si>
  <si>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</si>
  <si>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</si>
  <si>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</si>
  <si>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</si>
  <si>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</si>
  <si>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</si>
  <si>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</si>
  <si>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</si>
  <si>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</si>
  <si>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</si>
  <si>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</si>
  <si>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</si>
  <si>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</si>
  <si>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</si>
  <si>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</si>
  <si>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</si>
  <si>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</si>
  <si>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</si>
  <si>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</si>
  <si>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</si>
  <si>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</si>
  <si>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</si>
  <si>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</si>
  <si>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</si>
  <si>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</si>
  <si>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</si>
  <si>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</si>
  <si>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</si>
  <si>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</si>
  <si>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</si>
  <si>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</si>
  <si>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</si>
  <si>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</si>
  <si>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</si>
  <si>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</si>
  <si>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</si>
  <si>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</si>
  <si>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</si>
  <si>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</si>
  <si>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</si>
  <si>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</si>
  <si>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</si>
  <si>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</si>
  <si>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</si>
  <si>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</si>
  <si>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</si>
  <si>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</si>
  <si>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</si>
  <si>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</si>
  <si>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</si>
  <si>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</si>
  <si>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</si>
  <si>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</si>
  <si>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</si>
  <si>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</si>
  <si>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</si>
  <si>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</si>
  <si>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</si>
  <si>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</si>
  <si>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</si>
  <si>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</si>
  <si>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</si>
  <si>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</si>
  <si>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</si>
  <si>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</si>
  <si>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</si>
  <si>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</si>
  <si>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</si>
  <si>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</si>
  <si>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</si>
  <si>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</si>
  <si>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</si>
  <si>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</si>
  <si>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</si>
  <si>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</si>
  <si>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</si>
  <si>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</si>
  <si>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</si>
  <si>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</si>
  <si>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</si>
  <si>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</si>
  <si>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</si>
  <si>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</si>
  <si>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</si>
  <si>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</si>
  <si>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</si>
  <si>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</si>
  <si>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</si>
  <si>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</si>
  <si>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</si>
  <si>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</si>
  <si>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</si>
  <si>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</si>
  <si>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</si>
  <si>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</si>
  <si>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</si>
  <si>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</si>
  <si>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</si>
  <si>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</si>
  <si>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</si>
  <si>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</si>
  <si>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</si>
  <si>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</si>
  <si>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</si>
  <si>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</si>
  <si>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</si>
  <si>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</si>
  <si>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</si>
  <si>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</si>
  <si>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</si>
  <si>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</si>
  <si>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</si>
  <si>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</si>
  <si>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</si>
  <si>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</si>
  <si>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</si>
  <si>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</si>
  <si>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</si>
  <si>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</si>
  <si>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</si>
  <si>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</si>
  <si>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</si>
  <si>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</si>
  <si>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</si>
  <si>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</si>
  <si>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</si>
  <si>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</si>
  <si>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</si>
  <si>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</si>
  <si>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</si>
  <si>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</si>
  <si>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</si>
  <si>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</si>
  <si>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</si>
  <si>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</si>
  <si>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</si>
  <si>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</si>
  <si>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</si>
  <si>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</si>
  <si>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</si>
  <si>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</si>
  <si>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</si>
  <si>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</si>
  <si>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</si>
  <si>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</si>
  <si>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</si>
  <si>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</si>
  <si>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</si>
  <si>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</si>
  <si>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</si>
  <si>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</si>
  <si>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</si>
  <si>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</si>
  <si>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</si>
  <si>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</si>
  <si>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</si>
  <si>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</si>
  <si>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</si>
  <si>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</si>
  <si>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INSTITUTO COLOMBIANO DE BIENESTAR FAMILIAR</t>
  </si>
  <si>
    <t>25-18-2014-381</t>
  </si>
  <si>
    <t>atender a la primera infancia en el marco de la estrategia "de cero a siempre", específicamente a los niños y niñas menores de cinco (5) años de familias en situación de vulnerabilidad de conformidad con las directrices, lineamientos y parámetros establecidos por le ICBF, así como regular las relaciones entre las partes derivadas de la entrega de aportes del ICBF y la entidad administradora del servicio en la modalidad de hogares comunitarios de bienestar en las siguientes formas de atención: familiares, múltiples, grupales, empresariales; jardines sociales y en la modalidad Fami</t>
  </si>
  <si>
    <t>25182015245</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</si>
  <si>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</si>
  <si>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25182019164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</si>
  <si>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</si>
  <si>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25182019163</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</si>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</sst>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2" t="s">
        <v>516</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516</v>
      </c>
      <c r="J20" s="141" t="s">
        <v>520</v>
      </c>
      <c r="K20" s="142">
        <v>1719941522</v>
      </c>
      <c r="L20" s="143"/>
      <c r="M20" s="143">
        <v>44561</v>
      </c>
      <c r="N20" s="127">
        <f>+(M20-L20)/30</f>
        <v>1485.3666666666666</v>
      </c>
      <c r="O20" s="130"/>
      <c r="U20" s="126"/>
      <c r="V20" s="104">
        <f ca="1">NOW()</f>
        <v>44194.892715856484</v>
      </c>
      <c r="W20" s="104">
        <f ca="1">NOW()</f>
        <v>44194.892715856484</v>
      </c>
    </row>
    <row r="21" spans="1:23" ht="30" customHeight="1" outlineLevel="1" x14ac:dyDescent="0.25">
      <c r="A21" s="9"/>
      <c r="B21" s="71"/>
      <c r="C21" s="5"/>
      <c r="D21" s="5"/>
      <c r="E21" s="5"/>
      <c r="F21" s="5"/>
      <c r="G21" s="5"/>
      <c r="H21" s="70"/>
      <c r="I21" s="140" t="s">
        <v>516</v>
      </c>
      <c r="J21" s="141" t="s">
        <v>607</v>
      </c>
      <c r="K21" s="142">
        <v>1719941522</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t="s">
        <v>516</v>
      </c>
      <c r="J22" s="141" t="s">
        <v>540</v>
      </c>
      <c r="K22" s="142">
        <v>1719941522</v>
      </c>
      <c r="L22" s="143"/>
      <c r="M22" s="143">
        <v>44561</v>
      </c>
      <c r="N22" s="128">
        <f t="shared" ref="N22:N33" si="1">+(M22-L22)/30</f>
        <v>1485.3666666666666</v>
      </c>
      <c r="O22" s="131"/>
    </row>
    <row r="23" spans="1:23" ht="30" customHeight="1" outlineLevel="1" x14ac:dyDescent="0.25">
      <c r="A23" s="9"/>
      <c r="B23" s="101"/>
      <c r="C23" s="21"/>
      <c r="D23" s="21"/>
      <c r="E23" s="21"/>
      <c r="F23" s="5"/>
      <c r="G23" s="5"/>
      <c r="H23" s="70"/>
      <c r="I23" s="140" t="s">
        <v>516</v>
      </c>
      <c r="J23" s="141" t="s">
        <v>564</v>
      </c>
      <c r="K23" s="142">
        <v>1719941522</v>
      </c>
      <c r="L23" s="143"/>
      <c r="M23" s="143">
        <v>44561</v>
      </c>
      <c r="N23" s="128">
        <f t="shared" si="1"/>
        <v>1485.3666666666666</v>
      </c>
      <c r="O23" s="131"/>
      <c r="Q23" s="103"/>
      <c r="R23" s="55"/>
      <c r="S23" s="104"/>
      <c r="T23" s="104"/>
    </row>
    <row r="24" spans="1:23" ht="30" customHeight="1" outlineLevel="1" x14ac:dyDescent="0.25">
      <c r="A24" s="9"/>
      <c r="B24" s="101"/>
      <c r="C24" s="21"/>
      <c r="D24" s="21"/>
      <c r="E24" s="21"/>
      <c r="F24" s="5"/>
      <c r="G24" s="5"/>
      <c r="H24" s="70"/>
      <c r="I24" s="140" t="s">
        <v>516</v>
      </c>
      <c r="J24" s="141" t="s">
        <v>589</v>
      </c>
      <c r="K24" s="142">
        <v>1719941522</v>
      </c>
      <c r="L24" s="143"/>
      <c r="M24" s="143">
        <v>44561</v>
      </c>
      <c r="N24" s="128">
        <f t="shared" si="1"/>
        <v>1485.3666666666666</v>
      </c>
      <c r="O24" s="131"/>
    </row>
    <row r="25" spans="1:23" ht="30" customHeight="1" outlineLevel="1" x14ac:dyDescent="0.25">
      <c r="A25" s="9"/>
      <c r="B25" s="101"/>
      <c r="C25" s="21"/>
      <c r="D25" s="21"/>
      <c r="E25" s="21"/>
      <c r="F25" s="5"/>
      <c r="G25" s="5"/>
      <c r="H25" s="70"/>
      <c r="I25" s="140" t="s">
        <v>516</v>
      </c>
      <c r="J25" s="141" t="s">
        <v>586</v>
      </c>
      <c r="K25" s="142">
        <v>1719941522</v>
      </c>
      <c r="L25" s="143"/>
      <c r="M25" s="143">
        <v>44561</v>
      </c>
      <c r="N25" s="128">
        <f t="shared" si="1"/>
        <v>1485.3666666666666</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2695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2686</v>
      </c>
      <c r="C48" s="116" t="s">
        <v>31</v>
      </c>
      <c r="D48" s="113" t="s">
        <v>2687</v>
      </c>
      <c r="E48" s="168">
        <v>41661</v>
      </c>
      <c r="F48" s="168">
        <v>42034</v>
      </c>
      <c r="G48" s="151">
        <f>IF(AND(E48&lt;&gt;"",F48&lt;&gt;""),((F48-E48)/30),"")</f>
        <v>12.433333333333334</v>
      </c>
      <c r="H48" s="114" t="s">
        <v>2688</v>
      </c>
      <c r="I48" s="113" t="s">
        <v>516</v>
      </c>
      <c r="J48" s="113" t="s">
        <v>540</v>
      </c>
      <c r="K48" s="111">
        <v>904872647</v>
      </c>
      <c r="L48" s="109" t="s">
        <v>1148</v>
      </c>
      <c r="M48" s="110"/>
      <c r="N48" s="116" t="s">
        <v>27</v>
      </c>
      <c r="O48" s="116" t="s">
        <v>1148</v>
      </c>
      <c r="P48" s="78"/>
    </row>
    <row r="49" spans="1:16" s="6" customFormat="1" ht="24.75" customHeight="1" x14ac:dyDescent="0.25">
      <c r="A49" s="135">
        <v>2</v>
      </c>
      <c r="B49" s="114" t="s">
        <v>2686</v>
      </c>
      <c r="C49" s="116" t="s">
        <v>31</v>
      </c>
      <c r="D49" s="113" t="s">
        <v>2687</v>
      </c>
      <c r="E49" s="168">
        <v>41661</v>
      </c>
      <c r="F49" s="168">
        <v>42034</v>
      </c>
      <c r="G49" s="151">
        <f t="shared" ref="G49:G50" si="2">IF(AND(E49&lt;&gt;"",F49&lt;&gt;""),((F49-E49)/30),"")</f>
        <v>12.433333333333334</v>
      </c>
      <c r="H49" s="114" t="s">
        <v>2688</v>
      </c>
      <c r="I49" s="113" t="s">
        <v>516</v>
      </c>
      <c r="J49" s="113" t="s">
        <v>564</v>
      </c>
      <c r="K49" s="111">
        <v>904872647</v>
      </c>
      <c r="L49" s="109" t="s">
        <v>1148</v>
      </c>
      <c r="M49" s="110"/>
      <c r="N49" s="116" t="s">
        <v>27</v>
      </c>
      <c r="O49" s="116" t="s">
        <v>1148</v>
      </c>
      <c r="P49" s="78"/>
    </row>
    <row r="50" spans="1:16" s="6" customFormat="1" ht="24.75" customHeight="1" x14ac:dyDescent="0.25">
      <c r="A50" s="135">
        <v>3</v>
      </c>
      <c r="B50" s="114" t="s">
        <v>2686</v>
      </c>
      <c r="C50" s="116" t="s">
        <v>31</v>
      </c>
      <c r="D50" s="113" t="s">
        <v>2687</v>
      </c>
      <c r="E50" s="168">
        <v>41661</v>
      </c>
      <c r="F50" s="168">
        <v>42034</v>
      </c>
      <c r="G50" s="151">
        <f t="shared" si="2"/>
        <v>12.433333333333334</v>
      </c>
      <c r="H50" s="114" t="s">
        <v>2688</v>
      </c>
      <c r="I50" s="113" t="s">
        <v>516</v>
      </c>
      <c r="J50" s="113" t="s">
        <v>589</v>
      </c>
      <c r="K50" s="115">
        <v>904872647</v>
      </c>
      <c r="L50" s="109" t="s">
        <v>1148</v>
      </c>
      <c r="M50" s="110"/>
      <c r="N50" s="116" t="s">
        <v>27</v>
      </c>
      <c r="O50" s="116" t="s">
        <v>1148</v>
      </c>
      <c r="P50" s="78"/>
    </row>
    <row r="51" spans="1:16" s="6" customFormat="1" ht="24.75" customHeight="1" outlineLevel="1" x14ac:dyDescent="0.25">
      <c r="A51" s="135">
        <v>4</v>
      </c>
      <c r="B51" s="114" t="s">
        <v>2686</v>
      </c>
      <c r="C51" s="116" t="s">
        <v>31</v>
      </c>
      <c r="D51" s="113" t="s">
        <v>2687</v>
      </c>
      <c r="E51" s="168">
        <v>41661</v>
      </c>
      <c r="F51" s="168">
        <v>42034</v>
      </c>
      <c r="G51" s="151">
        <f t="shared" ref="G51:G107" si="3">IF(AND(E51&lt;&gt;"",F51&lt;&gt;""),((F51-E51)/30),"")</f>
        <v>12.433333333333334</v>
      </c>
      <c r="H51" s="114" t="s">
        <v>2688</v>
      </c>
      <c r="I51" s="113" t="s">
        <v>516</v>
      </c>
      <c r="J51" s="113" t="s">
        <v>607</v>
      </c>
      <c r="K51" s="115">
        <v>904872647</v>
      </c>
      <c r="L51" s="109" t="s">
        <v>1148</v>
      </c>
      <c r="M51" s="110"/>
      <c r="N51" s="116" t="s">
        <v>27</v>
      </c>
      <c r="O51" s="116" t="s">
        <v>1148</v>
      </c>
      <c r="P51" s="78"/>
    </row>
    <row r="52" spans="1:16" s="7" customFormat="1" ht="24.75" customHeight="1" outlineLevel="1" x14ac:dyDescent="0.25">
      <c r="A52" s="136">
        <v>5</v>
      </c>
      <c r="B52" s="114" t="s">
        <v>2686</v>
      </c>
      <c r="C52" s="116" t="s">
        <v>31</v>
      </c>
      <c r="D52" s="113" t="s">
        <v>2689</v>
      </c>
      <c r="E52" s="168">
        <v>42040</v>
      </c>
      <c r="F52" s="168">
        <v>42369</v>
      </c>
      <c r="G52" s="151">
        <f t="shared" si="3"/>
        <v>10.966666666666667</v>
      </c>
      <c r="H52" s="114" t="s">
        <v>2690</v>
      </c>
      <c r="I52" s="113" t="s">
        <v>516</v>
      </c>
      <c r="J52" s="113" t="s">
        <v>520</v>
      </c>
      <c r="K52" s="115">
        <v>924737540</v>
      </c>
      <c r="L52" s="109" t="s">
        <v>1148</v>
      </c>
      <c r="M52" s="110"/>
      <c r="N52" s="116" t="s">
        <v>27</v>
      </c>
      <c r="O52" s="116" t="s">
        <v>26</v>
      </c>
      <c r="P52" s="79"/>
    </row>
    <row r="53" spans="1:16" s="7" customFormat="1" ht="24.75" customHeight="1" outlineLevel="1" x14ac:dyDescent="0.25">
      <c r="A53" s="136">
        <v>6</v>
      </c>
      <c r="B53" s="114" t="s">
        <v>2686</v>
      </c>
      <c r="C53" s="116" t="s">
        <v>31</v>
      </c>
      <c r="D53" s="113" t="s">
        <v>2689</v>
      </c>
      <c r="E53" s="168">
        <v>42040</v>
      </c>
      <c r="F53" s="168">
        <v>42369</v>
      </c>
      <c r="G53" s="151">
        <f t="shared" si="3"/>
        <v>10.966666666666667</v>
      </c>
      <c r="H53" s="114" t="s">
        <v>2690</v>
      </c>
      <c r="I53" s="113" t="s">
        <v>516</v>
      </c>
      <c r="J53" s="113" t="s">
        <v>540</v>
      </c>
      <c r="K53" s="115">
        <v>924737540</v>
      </c>
      <c r="L53" s="109" t="s">
        <v>1148</v>
      </c>
      <c r="M53" s="110"/>
      <c r="N53" s="116" t="s">
        <v>27</v>
      </c>
      <c r="O53" s="116" t="s">
        <v>26</v>
      </c>
      <c r="P53" s="79"/>
    </row>
    <row r="54" spans="1:16" s="7" customFormat="1" ht="24.75" customHeight="1" outlineLevel="1" x14ac:dyDescent="0.25">
      <c r="A54" s="136">
        <v>7</v>
      </c>
      <c r="B54" s="114" t="s">
        <v>2686</v>
      </c>
      <c r="C54" s="116" t="s">
        <v>31</v>
      </c>
      <c r="D54" s="113" t="s">
        <v>2689</v>
      </c>
      <c r="E54" s="168">
        <v>42040</v>
      </c>
      <c r="F54" s="168">
        <v>42369</v>
      </c>
      <c r="G54" s="151">
        <f t="shared" si="3"/>
        <v>10.966666666666667</v>
      </c>
      <c r="H54" s="114" t="s">
        <v>2690</v>
      </c>
      <c r="I54" s="113" t="s">
        <v>516</v>
      </c>
      <c r="J54" s="113" t="s">
        <v>563</v>
      </c>
      <c r="K54" s="115">
        <v>924737540</v>
      </c>
      <c r="L54" s="109" t="s">
        <v>1148</v>
      </c>
      <c r="M54" s="110"/>
      <c r="N54" s="116" t="s">
        <v>27</v>
      </c>
      <c r="O54" s="116" t="s">
        <v>26</v>
      </c>
      <c r="P54" s="79"/>
    </row>
    <row r="55" spans="1:16" s="7" customFormat="1" ht="24.75" customHeight="1" outlineLevel="1" x14ac:dyDescent="0.25">
      <c r="A55" s="136">
        <v>8</v>
      </c>
      <c r="B55" s="114" t="s">
        <v>2686</v>
      </c>
      <c r="C55" s="116" t="s">
        <v>31</v>
      </c>
      <c r="D55" s="113" t="s">
        <v>2689</v>
      </c>
      <c r="E55" s="168">
        <v>42040</v>
      </c>
      <c r="F55" s="168">
        <v>42369</v>
      </c>
      <c r="G55" s="151">
        <f t="shared" si="3"/>
        <v>10.966666666666667</v>
      </c>
      <c r="H55" s="114" t="s">
        <v>2690</v>
      </c>
      <c r="I55" s="113" t="s">
        <v>516</v>
      </c>
      <c r="J55" s="113" t="s">
        <v>589</v>
      </c>
      <c r="K55" s="111">
        <v>924737540</v>
      </c>
      <c r="L55" s="109" t="s">
        <v>1148</v>
      </c>
      <c r="M55" s="110"/>
      <c r="N55" s="116" t="s">
        <v>27</v>
      </c>
      <c r="O55" s="116" t="s">
        <v>26</v>
      </c>
      <c r="P55" s="79"/>
    </row>
    <row r="56" spans="1:16" s="7" customFormat="1" ht="24.75" customHeight="1" outlineLevel="1" x14ac:dyDescent="0.25">
      <c r="A56" s="136">
        <v>9</v>
      </c>
      <c r="B56" s="114" t="s">
        <v>2686</v>
      </c>
      <c r="C56" s="116" t="s">
        <v>31</v>
      </c>
      <c r="D56" s="113" t="s">
        <v>2689</v>
      </c>
      <c r="E56" s="168">
        <v>42040</v>
      </c>
      <c r="F56" s="168">
        <v>42369</v>
      </c>
      <c r="G56" s="151">
        <f t="shared" si="3"/>
        <v>10.966666666666667</v>
      </c>
      <c r="H56" s="114" t="s">
        <v>2690</v>
      </c>
      <c r="I56" s="113" t="s">
        <v>516</v>
      </c>
      <c r="J56" s="113" t="s">
        <v>607</v>
      </c>
      <c r="K56" s="111">
        <v>924737540</v>
      </c>
      <c r="L56" s="116" t="s">
        <v>1148</v>
      </c>
      <c r="M56" s="110"/>
      <c r="N56" s="116" t="s">
        <v>27</v>
      </c>
      <c r="O56" s="116" t="s">
        <v>26</v>
      </c>
      <c r="P56" s="79"/>
    </row>
    <row r="57" spans="1:16" s="7" customFormat="1" ht="24.75" customHeight="1" outlineLevel="1" x14ac:dyDescent="0.25">
      <c r="A57" s="136">
        <v>10</v>
      </c>
      <c r="B57" s="114" t="s">
        <v>2686</v>
      </c>
      <c r="C57" s="116" t="s">
        <v>31</v>
      </c>
      <c r="D57" s="113" t="s">
        <v>2691</v>
      </c>
      <c r="E57" s="137">
        <v>43481</v>
      </c>
      <c r="F57" s="137">
        <v>43820</v>
      </c>
      <c r="G57" s="151">
        <f t="shared" si="3"/>
        <v>11.3</v>
      </c>
      <c r="H57" s="114" t="s">
        <v>2692</v>
      </c>
      <c r="I57" s="113" t="s">
        <v>516</v>
      </c>
      <c r="J57" s="113" t="s">
        <v>530</v>
      </c>
      <c r="K57" s="111">
        <v>1361705903</v>
      </c>
      <c r="L57" s="116" t="s">
        <v>1148</v>
      </c>
      <c r="M57" s="67"/>
      <c r="N57" s="116" t="s">
        <v>27</v>
      </c>
      <c r="O57" s="116" t="s">
        <v>1148</v>
      </c>
      <c r="P57" s="79"/>
    </row>
    <row r="58" spans="1:16" s="7" customFormat="1" ht="24.75" customHeight="1" outlineLevel="1" x14ac:dyDescent="0.25">
      <c r="A58" s="136">
        <v>11</v>
      </c>
      <c r="B58" s="114" t="s">
        <v>2686</v>
      </c>
      <c r="C58" s="116" t="s">
        <v>31</v>
      </c>
      <c r="D58" s="113" t="s">
        <v>2691</v>
      </c>
      <c r="E58" s="137">
        <v>43481</v>
      </c>
      <c r="F58" s="137">
        <v>43820</v>
      </c>
      <c r="G58" s="151">
        <f t="shared" si="3"/>
        <v>11.3</v>
      </c>
      <c r="H58" s="114" t="s">
        <v>2692</v>
      </c>
      <c r="I58" s="113" t="s">
        <v>516</v>
      </c>
      <c r="J58" s="113" t="s">
        <v>543</v>
      </c>
      <c r="K58" s="111">
        <v>1361705903</v>
      </c>
      <c r="L58" s="116" t="s">
        <v>1148</v>
      </c>
      <c r="M58" s="67"/>
      <c r="N58" s="116" t="s">
        <v>27</v>
      </c>
      <c r="O58" s="116" t="s">
        <v>1148</v>
      </c>
      <c r="P58" s="79"/>
    </row>
    <row r="59" spans="1:16" s="7" customFormat="1" ht="24.75" customHeight="1" outlineLevel="1" x14ac:dyDescent="0.25">
      <c r="A59" s="136">
        <v>12</v>
      </c>
      <c r="B59" s="114" t="s">
        <v>2686</v>
      </c>
      <c r="C59" s="116" t="s">
        <v>31</v>
      </c>
      <c r="D59" s="113" t="s">
        <v>2691</v>
      </c>
      <c r="E59" s="137">
        <v>43481</v>
      </c>
      <c r="F59" s="137">
        <v>43820</v>
      </c>
      <c r="G59" s="151">
        <f t="shared" si="3"/>
        <v>11.3</v>
      </c>
      <c r="H59" s="114" t="s">
        <v>2692</v>
      </c>
      <c r="I59" s="113" t="s">
        <v>516</v>
      </c>
      <c r="J59" s="113" t="s">
        <v>617</v>
      </c>
      <c r="K59" s="111">
        <v>1361705903</v>
      </c>
      <c r="L59" s="116" t="s">
        <v>1148</v>
      </c>
      <c r="M59" s="67"/>
      <c r="N59" s="116" t="s">
        <v>27</v>
      </c>
      <c r="O59" s="116" t="s">
        <v>1148</v>
      </c>
      <c r="P59" s="79"/>
    </row>
    <row r="60" spans="1:16" s="7" customFormat="1" ht="24.75" customHeight="1" outlineLevel="1" x14ac:dyDescent="0.25">
      <c r="A60" s="136">
        <v>13</v>
      </c>
      <c r="B60" s="114" t="s">
        <v>2686</v>
      </c>
      <c r="C60" s="116" t="s">
        <v>31</v>
      </c>
      <c r="D60" s="113" t="s">
        <v>2691</v>
      </c>
      <c r="E60" s="137">
        <v>43481</v>
      </c>
      <c r="F60" s="137">
        <v>43820</v>
      </c>
      <c r="G60" s="151">
        <f t="shared" si="3"/>
        <v>11.3</v>
      </c>
      <c r="H60" s="114" t="s">
        <v>2692</v>
      </c>
      <c r="I60" s="113" t="s">
        <v>516</v>
      </c>
      <c r="J60" s="113" t="s">
        <v>571</v>
      </c>
      <c r="K60" s="111">
        <v>1361705903</v>
      </c>
      <c r="L60" s="116" t="s">
        <v>1148</v>
      </c>
      <c r="M60" s="67"/>
      <c r="N60" s="116" t="s">
        <v>27</v>
      </c>
      <c r="O60" s="116" t="s">
        <v>1148</v>
      </c>
      <c r="P60" s="79"/>
    </row>
    <row r="61" spans="1:16" s="7" customFormat="1" ht="24.75" customHeight="1" outlineLevel="1" x14ac:dyDescent="0.25">
      <c r="A61" s="136">
        <v>14</v>
      </c>
      <c r="B61" s="114" t="s">
        <v>2686</v>
      </c>
      <c r="C61" s="116" t="s">
        <v>31</v>
      </c>
      <c r="D61" s="113" t="s">
        <v>2691</v>
      </c>
      <c r="E61" s="137">
        <v>43481</v>
      </c>
      <c r="F61" s="137">
        <v>43820</v>
      </c>
      <c r="G61" s="151">
        <f t="shared" si="3"/>
        <v>11.3</v>
      </c>
      <c r="H61" s="114" t="s">
        <v>2692</v>
      </c>
      <c r="I61" s="113" t="s">
        <v>516</v>
      </c>
      <c r="J61" s="113" t="s">
        <v>615</v>
      </c>
      <c r="K61" s="111">
        <v>1361705903</v>
      </c>
      <c r="L61" s="116" t="s">
        <v>1148</v>
      </c>
      <c r="M61" s="67"/>
      <c r="N61" s="116" t="s">
        <v>27</v>
      </c>
      <c r="O61" s="116" t="s">
        <v>1148</v>
      </c>
      <c r="P61" s="79"/>
    </row>
    <row r="62" spans="1:16" s="7" customFormat="1" ht="24.75" customHeight="1" outlineLevel="1" x14ac:dyDescent="0.25">
      <c r="A62" s="136">
        <v>15</v>
      </c>
      <c r="B62" s="114" t="s">
        <v>2686</v>
      </c>
      <c r="C62" s="116" t="s">
        <v>31</v>
      </c>
      <c r="D62" s="113" t="s">
        <v>2691</v>
      </c>
      <c r="E62" s="137">
        <v>43481</v>
      </c>
      <c r="F62" s="137">
        <v>43820</v>
      </c>
      <c r="G62" s="151">
        <f t="shared" si="3"/>
        <v>11.3</v>
      </c>
      <c r="H62" s="114" t="s">
        <v>2692</v>
      </c>
      <c r="I62" s="113" t="s">
        <v>516</v>
      </c>
      <c r="J62" s="113" t="s">
        <v>585</v>
      </c>
      <c r="K62" s="111">
        <v>1361705903</v>
      </c>
      <c r="L62" s="116" t="s">
        <v>1148</v>
      </c>
      <c r="M62" s="67"/>
      <c r="N62" s="116" t="s">
        <v>27</v>
      </c>
      <c r="O62" s="116" t="s">
        <v>1148</v>
      </c>
      <c r="P62" s="79"/>
    </row>
    <row r="63" spans="1:16" s="7" customFormat="1" ht="24.75" customHeight="1" outlineLevel="1" x14ac:dyDescent="0.25">
      <c r="A63" s="136">
        <v>16</v>
      </c>
      <c r="B63" s="114" t="s">
        <v>2686</v>
      </c>
      <c r="C63" s="116" t="s">
        <v>31</v>
      </c>
      <c r="D63" s="113" t="s">
        <v>2691</v>
      </c>
      <c r="E63" s="137">
        <v>43481</v>
      </c>
      <c r="F63" s="137">
        <v>43820</v>
      </c>
      <c r="G63" s="151">
        <f t="shared" si="3"/>
        <v>11.3</v>
      </c>
      <c r="H63" s="112" t="s">
        <v>2692</v>
      </c>
      <c r="I63" s="113" t="s">
        <v>516</v>
      </c>
      <c r="J63" s="113" t="s">
        <v>544</v>
      </c>
      <c r="K63" s="111">
        <v>1361705903</v>
      </c>
      <c r="L63" s="116" t="s">
        <v>1148</v>
      </c>
      <c r="M63" s="67"/>
      <c r="N63" s="116" t="s">
        <v>27</v>
      </c>
      <c r="O63" s="116" t="s">
        <v>1148</v>
      </c>
      <c r="P63" s="79"/>
    </row>
    <row r="64" spans="1:16" s="7" customFormat="1" ht="24.75" customHeight="1" outlineLevel="1" x14ac:dyDescent="0.25">
      <c r="A64" s="136">
        <v>17</v>
      </c>
      <c r="B64" s="114" t="s">
        <v>2686</v>
      </c>
      <c r="C64" s="116" t="s">
        <v>31</v>
      </c>
      <c r="D64" s="113" t="s">
        <v>2693</v>
      </c>
      <c r="E64" s="137">
        <v>43481</v>
      </c>
      <c r="F64" s="137">
        <v>43738</v>
      </c>
      <c r="G64" s="151">
        <f t="shared" si="3"/>
        <v>8.5666666666666664</v>
      </c>
      <c r="H64" s="112" t="s">
        <v>2694</v>
      </c>
      <c r="I64" s="113" t="s">
        <v>516</v>
      </c>
      <c r="J64" s="113" t="s">
        <v>598</v>
      </c>
      <c r="K64" s="115">
        <v>1951261841</v>
      </c>
      <c r="L64" s="116" t="s">
        <v>1148</v>
      </c>
      <c r="M64" s="67"/>
      <c r="N64" s="116" t="s">
        <v>27</v>
      </c>
      <c r="O64" s="116" t="s">
        <v>1148</v>
      </c>
      <c r="P64" s="79"/>
    </row>
    <row r="65" spans="1:16" s="7" customFormat="1" ht="24.75" customHeight="1" outlineLevel="1" x14ac:dyDescent="0.25">
      <c r="A65" s="136">
        <v>18</v>
      </c>
      <c r="B65" s="114" t="s">
        <v>2686</v>
      </c>
      <c r="C65" s="116" t="s">
        <v>31</v>
      </c>
      <c r="D65" s="113" t="s">
        <v>2693</v>
      </c>
      <c r="E65" s="168">
        <v>43481</v>
      </c>
      <c r="F65" s="168">
        <v>43738</v>
      </c>
      <c r="G65" s="151">
        <f t="shared" si="3"/>
        <v>8.5666666666666664</v>
      </c>
      <c r="H65" s="114" t="s">
        <v>2694</v>
      </c>
      <c r="I65" s="113" t="s">
        <v>516</v>
      </c>
      <c r="J65" s="113" t="s">
        <v>595</v>
      </c>
      <c r="K65" s="115">
        <v>1951261841</v>
      </c>
      <c r="L65" s="116" t="s">
        <v>1148</v>
      </c>
      <c r="M65" s="67"/>
      <c r="N65" s="116" t="s">
        <v>27</v>
      </c>
      <c r="O65" s="116" t="s">
        <v>1148</v>
      </c>
      <c r="P65" s="79"/>
    </row>
    <row r="66" spans="1:16" s="7" customFormat="1" ht="24.75" customHeight="1" outlineLevel="1" x14ac:dyDescent="0.25">
      <c r="A66" s="136">
        <v>19</v>
      </c>
      <c r="B66" s="114"/>
      <c r="C66" s="116"/>
      <c r="D66" s="113"/>
      <c r="E66" s="168"/>
      <c r="F66" s="168"/>
      <c r="G66" s="151" t="str">
        <f t="shared" si="3"/>
        <v/>
      </c>
      <c r="H66" s="114"/>
      <c r="I66" s="113"/>
      <c r="J66" s="113"/>
      <c r="K66" s="115"/>
      <c r="L66" s="65"/>
      <c r="M66" s="67"/>
      <c r="N66" s="116"/>
      <c r="O66" s="116"/>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2677</v>
      </c>
      <c r="E114" s="168">
        <v>43879</v>
      </c>
      <c r="F114" s="168">
        <v>44196</v>
      </c>
      <c r="G114" s="151">
        <f>IF(AND(E114&lt;&gt;"",F114&lt;&gt;""),((F114-E114)/30),"")</f>
        <v>10.566666666666666</v>
      </c>
      <c r="H114" s="114" t="s">
        <v>2679</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2677</v>
      </c>
      <c r="E115" s="168">
        <v>43879</v>
      </c>
      <c r="F115" s="168">
        <v>44196</v>
      </c>
      <c r="G115" s="151">
        <f t="shared" ref="G115:G116" si="4">IF(AND(E115&lt;&gt;"",F115&lt;&gt;""),((F115-E115)/30),"")</f>
        <v>10.566666666666666</v>
      </c>
      <c r="H115" s="114" t="s">
        <v>2679</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2677</v>
      </c>
      <c r="E116" s="168">
        <v>43879</v>
      </c>
      <c r="F116" s="168">
        <v>44196</v>
      </c>
      <c r="G116" s="151">
        <f t="shared" si="4"/>
        <v>10.566666666666666</v>
      </c>
      <c r="H116" s="114" t="s">
        <v>2679</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2677</v>
      </c>
      <c r="E117" s="168">
        <v>43879</v>
      </c>
      <c r="F117" s="168">
        <v>44196</v>
      </c>
      <c r="G117" s="151">
        <f t="shared" ref="G117:G159" si="5">IF(AND(E117&lt;&gt;"",F117&lt;&gt;""),((F117-E117)/30),"")</f>
        <v>10.566666666666666</v>
      </c>
      <c r="H117" s="114" t="s">
        <v>2679</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2677</v>
      </c>
      <c r="E118" s="168">
        <v>43879</v>
      </c>
      <c r="F118" s="168">
        <v>44196</v>
      </c>
      <c r="G118" s="151">
        <f t="shared" si="5"/>
        <v>10.566666666666666</v>
      </c>
      <c r="H118" s="114" t="s">
        <v>2679</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2677</v>
      </c>
      <c r="E119" s="168">
        <v>43879</v>
      </c>
      <c r="F119" s="168">
        <v>44196</v>
      </c>
      <c r="G119" s="151">
        <f t="shared" si="5"/>
        <v>10.566666666666666</v>
      </c>
      <c r="H119" s="114" t="s">
        <v>2679</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2677</v>
      </c>
      <c r="E120" s="168">
        <v>43879</v>
      </c>
      <c r="F120" s="168">
        <v>44196</v>
      </c>
      <c r="G120" s="151">
        <f t="shared" si="5"/>
        <v>10.566666666666666</v>
      </c>
      <c r="H120" s="114" t="s">
        <v>2679</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2678</v>
      </c>
      <c r="E121" s="168">
        <v>43885</v>
      </c>
      <c r="F121" s="168">
        <v>44196</v>
      </c>
      <c r="G121" s="151">
        <f t="shared" si="5"/>
        <v>10.366666666666667</v>
      </c>
      <c r="H121" s="114" t="s">
        <v>2680</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2678</v>
      </c>
      <c r="E122" s="168">
        <v>43885</v>
      </c>
      <c r="F122" s="168">
        <v>44196</v>
      </c>
      <c r="G122" s="151">
        <f t="shared" si="5"/>
        <v>10.366666666666667</v>
      </c>
      <c r="H122" s="114" t="s">
        <v>2680</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2681</v>
      </c>
      <c r="E123" s="137">
        <v>44166</v>
      </c>
      <c r="F123" s="137">
        <v>44773</v>
      </c>
      <c r="G123" s="151">
        <f t="shared" si="5"/>
        <v>20.233333333333334</v>
      </c>
      <c r="H123" s="64" t="s">
        <v>2676</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2681</v>
      </c>
      <c r="E124" s="137">
        <v>44166</v>
      </c>
      <c r="F124" s="137">
        <v>44773</v>
      </c>
      <c r="G124" s="151">
        <f t="shared" si="5"/>
        <v>20.233333333333334</v>
      </c>
      <c r="H124" s="64" t="s">
        <v>2676</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515982456.60000002</v>
      </c>
      <c r="F185" s="92"/>
      <c r="G185" s="93"/>
      <c r="H185" s="88"/>
      <c r="I185" s="90" t="s">
        <v>2627</v>
      </c>
      <c r="J185" s="157">
        <f>+SUM(M179:M183)</f>
        <v>0.03</v>
      </c>
      <c r="K185" s="230" t="s">
        <v>2628</v>
      </c>
      <c r="L185" s="230"/>
      <c r="M185" s="94">
        <f>+J185*(SUM(K20:K35))</f>
        <v>309589473.95999998</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2682</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70" t="s">
        <v>2683</v>
      </c>
      <c r="L211" s="21"/>
      <c r="M211" s="21"/>
      <c r="N211" s="21"/>
      <c r="O211" s="8"/>
    </row>
    <row r="212" spans="1:15" x14ac:dyDescent="0.25">
      <c r="A212" s="9"/>
      <c r="B212" s="27" t="s">
        <v>2619</v>
      </c>
      <c r="C212" s="139" t="s">
        <v>2682</v>
      </c>
      <c r="D212" s="21"/>
      <c r="G212" s="27" t="s">
        <v>2621</v>
      </c>
      <c r="H212" s="169" t="s">
        <v>2684</v>
      </c>
      <c r="J212" s="27" t="s">
        <v>2623</v>
      </c>
      <c r="K212" s="17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2020-12-30T02:18:09Z</cp:lastPrinted>
  <dcterms:created xsi:type="dcterms:W3CDTF">2020-10-14T21:57:42Z</dcterms:created>
  <dcterms:modified xsi:type="dcterms:W3CDTF">2020-12-30T02:26:07Z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