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GOTA 2021/DOCUMENTOS MANIFESTACION DE INTERÉS/"/>
    </mc:Choice>
  </mc:AlternateContent>
  <xr:revisionPtr revIDLastSave="0" documentId="8_{9D922622-F459-4924-8DDE-087D01A202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<sst xmlns="http://schemas.openxmlformats.org/spreadsheetml/2006/main" count="3615" uniqueCount="2757">
  <si>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</si>
  <si>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</si>
  <si>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</si>
  <si>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</si>
  <si>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</si>
  <si>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</si>
  <si>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</si>
  <si>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</si>
  <si>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</si>
  <si>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</si>
  <si>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</si>
  <si>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</si>
  <si>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</si>
  <si>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</si>
  <si>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</si>
  <si>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</si>
  <si>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</si>
  <si>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</si>
  <si>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</si>
  <si>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</si>
  <si>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</si>
  <si>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</si>
  <si>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</si>
  <si>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</si>
  <si>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</si>
  <si>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</si>
  <si>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</si>
  <si>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</si>
  <si>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</si>
  <si>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</si>
  <si>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</si>
  <si>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</si>
  <si>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</si>
  <si>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</si>
  <si>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</si>
  <si>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</si>
  <si>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</si>
  <si>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</si>
  <si>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</si>
  <si>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</si>
  <si>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</si>
  <si>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</si>
  <si>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</si>
  <si>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</si>
  <si>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</si>
  <si>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</si>
  <si>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</si>
  <si>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</si>
  <si>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</si>
  <si>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</si>
  <si>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</si>
  <si>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</si>
  <si>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</si>
  <si>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</si>
  <si>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</si>
  <si>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</si>
  <si>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</si>
  <si>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</si>
  <si>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</si>
  <si>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</si>
  <si>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</si>
  <si>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</si>
  <si>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</si>
  <si>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</si>
  <si>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</si>
  <si>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</si>
  <si>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</si>
  <si>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</si>
  <si>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</si>
  <si>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</si>
  <si>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</si>
  <si>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</si>
  <si>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</si>
  <si>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</si>
  <si>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</si>
  <si>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</si>
  <si>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</si>
  <si>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</si>
  <si>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</si>
  <si>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</si>
  <si>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</si>
  <si>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</si>
  <si>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</si>
  <si>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</si>
  <si>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</si>
  <si>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</si>
  <si>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</si>
  <si>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</si>
  <si>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</si>
  <si>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</si>
  <si>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</si>
  <si>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</si>
  <si>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</si>
  <si>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</si>
  <si>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</si>
  <si>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</si>
  <si>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</si>
  <si>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</si>
  <si>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</si>
  <si>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</si>
  <si>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</si>
  <si>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</si>
  <si>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</si>
  <si>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</si>
  <si>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</si>
  <si>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</si>
  <si>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</si>
  <si>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</si>
  <si>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</si>
  <si>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</si>
  <si>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</si>
  <si>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</si>
  <si>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</si>
  <si>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</si>
  <si>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</si>
  <si>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</si>
  <si>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</si>
  <si>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</si>
  <si>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</si>
  <si>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</si>
  <si>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</si>
  <si>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</si>
  <si>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</si>
  <si>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</si>
  <si>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</si>
  <si>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</si>
  <si>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</si>
  <si>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</si>
  <si>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</si>
  <si>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</si>
  <si>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</si>
  <si>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</si>
  <si>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</si>
  <si>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</si>
  <si>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</si>
  <si>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</si>
  <si>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</si>
  <si>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</si>
  <si>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</si>
  <si>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</si>
  <si>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</si>
  <si>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</si>
  <si>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</si>
  <si>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</si>
  <si>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</si>
  <si>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</si>
  <si>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</si>
  <si>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</si>
  <si>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</si>
  <si>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</si>
  <si>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</si>
  <si>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</si>
  <si>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</si>
  <si>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</si>
  <si>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</si>
  <si>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</si>
  <si>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</si>
  <si>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</si>
  <si>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</si>
  <si>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</si>
  <si>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</si>
  <si>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</si>
  <si>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</si>
  <si>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</si>
  <si>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</si>
  <si>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</si>
  <si>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</si>
  <si>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</si>
  <si>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</si>
  <si>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</si>
  <si>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</si>
  <si>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</si>
  <si>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</si>
  <si>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</si>
  <si>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</si>
  <si>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</si>
  <si>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</si>
  <si>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</si>
  <si>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</si>
  <si>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</si>
  <si>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</si>
  <si>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</si>
  <si>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</si>
  <si>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</si>
  <si>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</si>
  <si>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</si>
  <si>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</si>
  <si>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</si>
  <si>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</si>
  <si>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</si>
  <si>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</si>
  <si>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</si>
  <si>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</si>
  <si>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</si>
  <si>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</si>
  <si>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</si>
  <si>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</si>
  <si>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</si>
  <si>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</si>
  <si>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</si>
  <si>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</si>
  <si>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</si>
  <si>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</si>
  <si>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</si>
  <si>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</si>
  <si>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</si>
  <si>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</si>
  <si>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</si>
  <si>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</si>
  <si>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</si>
  <si>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</si>
  <si>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</si>
  <si>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</si>
  <si>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</si>
  <si>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</si>
  <si>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</si>
  <si>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</si>
  <si>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</si>
  <si>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</si>
  <si>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</si>
  <si>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</si>
  <si>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</si>
  <si>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</si>
  <si>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</si>
  <si>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</si>
  <si>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</si>
  <si>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</si>
  <si>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</si>
  <si>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</si>
  <si>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</si>
  <si>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</si>
  <si>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</si>
  <si>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</si>
  <si>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</si>
  <si>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</si>
  <si>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</si>
  <si>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</si>
  <si>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</si>
  <si>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</si>
  <si>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</si>
  <si>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</si>
  <si>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</si>
  <si>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</si>
  <si>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</si>
  <si>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</si>
  <si>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</si>
  <si>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</si>
  <si>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</si>
  <si>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</si>
  <si>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</si>
  <si>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</si>
  <si>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</si>
  <si>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</si>
  <si>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</si>
  <si>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</si>
  <si>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</si>
  <si>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</si>
  <si>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</si>
  <si>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</si>
  <si>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</si>
  <si>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</si>
  <si>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</si>
  <si>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</si>
  <si>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</si>
  <si>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</si>
  <si>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</si>
  <si>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</si>
  <si>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</si>
  <si>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</si>
  <si>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</si>
  <si>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</si>
  <si>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</si>
  <si>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</si>
  <si>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</si>
  <si>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</si>
  <si>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</si>
  <si>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</si>
  <si>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</si>
  <si>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</si>
  <si>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</si>
  <si>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</si>
  <si>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</si>
  <si>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</si>
  <si>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</si>
  <si>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</si>
  <si>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</si>
  <si>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</si>
  <si>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</si>
  <si>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</si>
  <si>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</si>
  <si>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</si>
  <si>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</si>
  <si>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</si>
  <si>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</si>
  <si>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</si>
  <si>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</si>
  <si>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</si>
  <si>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</si>
  <si>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</si>
  <si>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</si>
  <si>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</si>
  <si>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</si>
  <si>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</si>
  <si>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</si>
  <si>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</si>
  <si>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</si>
  <si>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</si>
  <si>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</si>
  <si>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</si>
  <si>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</si>
  <si>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</si>
  <si>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</si>
  <si>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</si>
  <si>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</si>
  <si>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</si>
  <si>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</si>
  <si>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</si>
  <si>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</si>
  <si>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</si>
  <si>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</si>
  <si>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</si>
  <si>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</si>
  <si>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</si>
  <si>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</si>
  <si>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</si>
  <si>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</si>
  <si>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</si>
  <si>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</si>
  <si>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</si>
  <si>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</si>
  <si>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</si>
  <si>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</si>
  <si>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</si>
  <si>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</si>
  <si>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</si>
  <si>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</si>
  <si>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</si>
  <si>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</si>
  <si>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</si>
  <si>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</si>
  <si>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</si>
  <si>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</si>
  <si>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</si>
  <si>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</si>
  <si>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</si>
  <si>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</si>
  <si>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</si>
  <si>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</si>
  <si>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</si>
  <si>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</si>
  <si>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</si>
  <si>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</si>
  <si>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</si>
  <si>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</si>
  <si>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</si>
  <si>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</si>
  <si>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</si>
  <si>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</si>
  <si>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</si>
  <si>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</si>
  <si>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</si>
  <si>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</si>
  <si>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</si>
  <si>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</si>
  <si>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</si>
  <si>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</si>
  <si>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</si>
  <si>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</si>
  <si>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</si>
  <si>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</si>
  <si>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</si>
  <si>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</si>
  <si>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</si>
  <si>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</si>
  <si>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</si>
  <si>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</si>
  <si>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</si>
  <si>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</si>
  <si>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</si>
  <si>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</si>
  <si>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</si>
  <si>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</si>
  <si>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</si>
  <si>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</si>
  <si>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</si>
  <si>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</si>
  <si>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</si>
  <si>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</si>
  <si>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</si>
  <si>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</si>
  <si>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</si>
  <si>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</si>
  <si>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</si>
  <si>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</si>
  <si>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</si>
  <si>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</si>
  <si>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</si>
  <si>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</si>
  <si>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</si>
  <si>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</si>
  <si>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</si>
  <si>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</si>
  <si>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</si>
  <si>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</si>
  <si>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</si>
  <si>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</si>
  <si>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</si>
  <si>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</si>
  <si>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</si>
  <si>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</si>
  <si>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</si>
  <si>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</si>
  <si>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</si>
  <si>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</si>
  <si>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</si>
  <si>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</si>
  <si>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</si>
  <si>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</si>
  <si>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</si>
  <si>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</si>
  <si>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</si>
  <si>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</si>
  <si>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</si>
  <si>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</si>
  <si>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</si>
  <si>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</si>
  <si>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</si>
  <si>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</si>
  <si>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</si>
  <si>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</si>
  <si>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</si>
  <si>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</si>
  <si>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</si>
  <si>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</si>
  <si>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</si>
  <si>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</si>
  <si>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</si>
  <si>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</si>
  <si>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</si>
  <si>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</si>
  <si>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</si>
  <si>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</si>
  <si>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</si>
  <si>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</si>
  <si>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</si>
  <si>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</si>
  <si>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</si>
  <si>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</si>
  <si>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</si>
  <si>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</si>
  <si>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</si>
  <si>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</si>
  <si>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</si>
  <si>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</si>
  <si>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</si>
  <si>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</si>
  <si>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</si>
  <si>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</si>
  <si>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</si>
  <si>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</si>
  <si>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</si>
  <si>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</si>
  <si>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</si>
  <si>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</si>
  <si>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</si>
  <si>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</si>
  <si>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</si>
  <si>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</si>
  <si>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</si>
  <si>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</si>
  <si>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</si>
  <si>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</si>
  <si>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</si>
  <si>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</si>
  <si>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</si>
  <si>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</si>
  <si>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</si>
  <si>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</si>
  <si>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</si>
  <si>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</si>
  <si>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</si>
  <si>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</si>
  <si>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</si>
  <si>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</si>
  <si>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</si>
  <si>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</si>
  <si>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</si>
  <si>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</si>
  <si>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</si>
  <si>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</si>
  <si>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</si>
  <si>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</si>
  <si>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</si>
  <si>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</si>
  <si>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</si>
  <si>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</si>
  <si>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</si>
  <si>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</si>
  <si>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</si>
  <si>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</si>
  <si>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</si>
  <si>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</si>
  <si>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</si>
  <si>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</si>
  <si>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</si>
  <si>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</si>
  <si>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</si>
  <si>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</si>
  <si>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</si>
  <si>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</si>
  <si>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</si>
  <si>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</si>
  <si>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</si>
  <si>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</si>
  <si>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</si>
  <si>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</si>
  <si>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</si>
  <si>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</si>
  <si>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</si>
  <si>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</si>
  <si>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</si>
  <si>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</si>
  <si>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</si>
  <si>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</si>
  <si>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</si>
  <si>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</si>
  <si>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</si>
  <si>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</si>
  <si>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</si>
  <si>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</si>
  <si>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</si>
  <si>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</si>
  <si>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</si>
  <si>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</si>
  <si>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</si>
  <si>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</si>
  <si>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</si>
  <si>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</si>
  <si>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</si>
  <si>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</si>
  <si>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</si>
  <si>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</si>
  <si>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</si>
  <si>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</si>
  <si>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</si>
  <si>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</si>
  <si>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</si>
  <si>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</si>
  <si>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</si>
  <si>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</si>
  <si>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</si>
  <si>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</si>
  <si>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</si>
  <si>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</si>
  <si>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</si>
  <si>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</si>
  <si>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</si>
  <si>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</si>
  <si>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</si>
  <si>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</si>
  <si>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</si>
  <si>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</si>
  <si>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</si>
  <si>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</si>
  <si>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</si>
  <si>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</si>
  <si>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</si>
  <si>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</si>
  <si>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</si>
  <si>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</si>
  <si>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</si>
  <si>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</si>
  <si>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</si>
  <si>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</si>
  <si>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</si>
  <si>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</si>
  <si>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</si>
  <si>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</si>
  <si>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</si>
  <si>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</si>
  <si>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</si>
  <si>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</si>
  <si>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</si>
  <si>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</si>
  <si>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</si>
  <si>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</si>
  <si>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</si>
  <si>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</si>
  <si>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</si>
  <si>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</si>
  <si>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</si>
  <si>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</si>
  <si>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</si>
  <si>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</si>
  <si>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</si>
  <si>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</si>
  <si>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</si>
  <si>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</si>
  <si>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</si>
  <si>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</si>
  <si>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</si>
  <si>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</si>
  <si>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</si>
  <si>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</si>
  <si>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</si>
  <si>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</si>
  <si>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</si>
  <si>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</si>
  <si>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</si>
  <si>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</si>
  <si>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</si>
  <si>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</si>
  <si>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</si>
  <si>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</si>
  <si>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</si>
  <si>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</si>
  <si>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</si>
  <si>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</si>
  <si>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</si>
  <si>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</si>
  <si>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</si>
  <si>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</si>
  <si>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</si>
  <si>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</si>
  <si>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</si>
  <si>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</si>
  <si>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</si>
  <si>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</si>
  <si>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</si>
  <si>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</si>
  <si>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</si>
  <si>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</si>
  <si>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</si>
  <si>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</si>
  <si>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</si>
  <si>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</si>
  <si>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</si>
  <si>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</si>
  <si>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</si>
  <si>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</si>
  <si>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</si>
  <si>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</si>
  <si>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</si>
  <si>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</si>
  <si>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</si>
  <si>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</si>
  <si>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</si>
  <si>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</si>
  <si>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</si>
  <si>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</si>
  <si>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</si>
  <si>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</si>
  <si>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</si>
  <si>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</si>
  <si>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</si>
  <si>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</si>
  <si>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</si>
  <si>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</si>
  <si>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</si>
  <si>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</si>
  <si>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</si>
  <si>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</si>
  <si>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</si>
  <si>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</si>
  <si>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</si>
  <si>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</si>
  <si>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</si>
  <si>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</si>
  <si>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</si>
  <si>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</si>
  <si>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</si>
  <si>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</si>
  <si>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</si>
  <si>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</si>
  <si>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</si>
  <si>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</si>
  <si>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</si>
  <si>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</si>
  <si>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</si>
  <si>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</si>
  <si>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</si>
  <si>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</si>
  <si>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</si>
  <si>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</si>
  <si>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</si>
  <si>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</si>
  <si>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</si>
  <si>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</si>
  <si>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</si>
  <si>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</si>
  <si>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</si>
  <si>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</si>
  <si>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</si>
  <si>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</si>
  <si>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</si>
  <si>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</si>
  <si>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</si>
  <si>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</si>
  <si>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</si>
  <si>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</si>
  <si>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</si>
  <si>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</si>
  <si>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</si>
  <si>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</si>
  <si>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</si>
  <si>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</si>
  <si>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</si>
  <si>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</si>
  <si>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</si>
  <si>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</si>
  <si>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</si>
  <si>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</si>
  <si>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</si>
  <si>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</si>
  <si>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</si>
  <si>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</si>
  <si>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</si>
  <si>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</si>
  <si>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</si>
  <si>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</si>
  <si>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</si>
  <si>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</si>
  <si>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</si>
  <si>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</si>
  <si>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</si>
  <si>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</si>
  <si>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</si>
  <si>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</si>
  <si>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</si>
  <si>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</si>
  <si>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</si>
  <si>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</si>
  <si>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</si>
  <si>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</si>
  <si>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</si>
  <si>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</si>
  <si>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</si>
  <si>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</si>
  <si>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</si>
  <si>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</si>
  <si>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</si>
  <si>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</si>
  <si>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</si>
  <si>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</si>
  <si>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</si>
  <si>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</si>
  <si>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</si>
  <si>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</si>
  <si>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</si>
  <si>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</si>
  <si>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</si>
  <si>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</si>
  <si>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</si>
  <si>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</si>
  <si>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</si>
  <si>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</si>
  <si>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</si>
  <si>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</si>
  <si>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</si>
  <si>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</si>
  <si>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</si>
  <si>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</si>
  <si>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</si>
  <si>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</si>
  <si>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</si>
  <si>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</si>
  <si>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</si>
  <si>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</si>
  <si>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</si>
  <si>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</si>
  <si>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</si>
  <si>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</si>
  <si>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</si>
  <si>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</si>
  <si>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</si>
  <si>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</si>
  <si>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</si>
  <si>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</si>
  <si>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</si>
  <si>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</si>
  <si>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</si>
  <si>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</si>
  <si>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</si>
  <si>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</si>
  <si>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</si>
  <si>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</si>
  <si>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</si>
  <si>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</si>
  <si>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</si>
  <si>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</si>
  <si>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</si>
  <si>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</si>
  <si>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</si>
  <si>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</si>
  <si>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</si>
  <si>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</si>
  <si>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</si>
  <si>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</si>
  <si>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</si>
  <si>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</si>
  <si>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</si>
  <si>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</si>
  <si>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</si>
  <si>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</si>
  <si>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</si>
  <si>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</si>
  <si>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</si>
  <si>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</si>
  <si>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</si>
  <si>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</si>
  <si>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</si>
  <si>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</si>
  <si>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</si>
  <si>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</si>
  <si>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</si>
  <si>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</si>
  <si>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</si>
  <si>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</si>
  <si>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</si>
  <si>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</si>
  <si>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</si>
  <si>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</si>
  <si>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</si>
  <si>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</si>
  <si>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</si>
  <si>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</si>
  <si>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</si>
  <si>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</si>
  <si>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</si>
  <si>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</si>
  <si>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</si>
  <si>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</si>
  <si>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</si>
  <si>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</si>
  <si>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</si>
  <si>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</si>
  <si>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</si>
  <si>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</si>
  <si>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</si>
  <si>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</si>
  <si>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</si>
  <si>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</si>
  <si>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</si>
  <si>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</si>
  <si>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</si>
  <si>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</si>
  <si>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</si>
  <si>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</si>
  <si>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</si>
  <si>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</si>
  <si>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</si>
  <si>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</si>
  <si>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</si>
  <si>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</si>
  <si>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</si>
  <si>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</si>
  <si>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</si>
  <si>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</si>
  <si>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</si>
  <si>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</si>
  <si>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</si>
  <si>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</si>
  <si>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</si>
  <si>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</si>
  <si>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</si>
  <si>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</si>
  <si>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</si>
  <si>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</si>
  <si>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</si>
  <si>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</si>
  <si>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</si>
  <si>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</si>
  <si>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</si>
  <si>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</si>
  <si>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</si>
  <si>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</si>
  <si>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</si>
  <si>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</si>
  <si>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</si>
  <si>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</si>
  <si>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</si>
  <si>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</si>
  <si>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</si>
  <si>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</si>
  <si>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</si>
  <si>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</si>
  <si>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</si>
  <si>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</si>
  <si>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</si>
  <si>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</si>
  <si>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</si>
  <si>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</si>
  <si>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</si>
  <si>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</si>
  <si>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</si>
  <si>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</si>
  <si>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</si>
  <si>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</si>
  <si>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</si>
  <si>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</si>
  <si>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</si>
  <si>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</si>
  <si>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</si>
  <si>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</si>
  <si>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</si>
  <si>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</si>
  <si>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</si>
  <si>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</si>
  <si>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</si>
  <si>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</si>
  <si>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</si>
  <si>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</si>
  <si>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</si>
  <si>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</si>
  <si>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</si>
  <si>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</si>
  <si>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</si>
  <si>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</si>
  <si>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</si>
  <si>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</si>
  <si>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</si>
  <si>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</si>
  <si>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</si>
  <si>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</si>
  <si>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</si>
  <si>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</si>
  <si>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</si>
  <si>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</si>
  <si>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</si>
  <si>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</si>
  <si>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</si>
  <si>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</si>
  <si>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</si>
  <si>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</si>
  <si>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</si>
  <si>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</si>
  <si>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</si>
  <si>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</si>
  <si>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</si>
  <si>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</si>
  <si>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</si>
  <si>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</si>
  <si>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</si>
  <si>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</si>
  <si>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</si>
  <si>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</si>
  <si>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</si>
  <si>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</si>
  <si>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</si>
  <si>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</si>
  <si>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</si>
  <si>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</si>
  <si>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</si>
  <si>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</si>
  <si>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</si>
  <si>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</si>
  <si>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</si>
  <si>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</si>
  <si>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</si>
  <si>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</si>
  <si>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</si>
  <si>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</si>
  <si>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</si>
  <si>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</si>
  <si>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</si>
  <si>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</si>
  <si>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</si>
  <si>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</si>
  <si>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</si>
  <si>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</si>
  <si>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</si>
  <si>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</si>
  <si>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</si>
  <si>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</si>
  <si>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</si>
  <si>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</si>
  <si>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</si>
  <si>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</si>
  <si>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</si>
  <si>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</si>
  <si>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</si>
  <si>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</si>
  <si>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</si>
  <si>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</si>
  <si>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</si>
  <si>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</si>
  <si>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</si>
  <si>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</si>
  <si>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</si>
  <si>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</si>
  <si>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</si>
  <si>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</si>
  <si>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</si>
  <si>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</si>
  <si>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</si>
  <si>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</si>
  <si>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</si>
  <si>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</si>
  <si>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</si>
  <si>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</si>
  <si>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</si>
  <si>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</si>
  <si>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</si>
  <si>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</si>
  <si>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</si>
  <si>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</si>
  <si>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</si>
  <si>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</si>
  <si>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</si>
  <si>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</si>
  <si>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</si>
  <si>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</si>
  <si>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</si>
  <si>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</si>
  <si>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</si>
  <si>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</si>
  <si>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</si>
  <si>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</si>
  <si>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</si>
  <si>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</si>
  <si>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</si>
  <si>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</si>
  <si>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</si>
  <si>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</si>
  <si>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</si>
  <si>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</si>
  <si>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</si>
  <si>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</si>
  <si>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</si>
  <si>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</si>
  <si>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</si>
  <si>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</si>
  <si>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</si>
  <si>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</si>
  <si>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</si>
  <si>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</si>
  <si>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</si>
  <si>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</si>
  <si>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</si>
  <si>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</si>
  <si>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</si>
  <si>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</si>
  <si>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</si>
  <si>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</si>
  <si>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</si>
  <si>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</si>
  <si>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</si>
  <si>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</si>
  <si>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</si>
  <si>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</si>
  <si>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</si>
  <si>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</si>
  <si>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</si>
  <si>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</si>
  <si>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</si>
  <si>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</si>
  <si>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</si>
  <si>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</si>
  <si>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</si>
  <si>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</si>
  <si>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</si>
  <si>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</si>
  <si>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</si>
  <si>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</si>
  <si>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</si>
  <si>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</si>
  <si>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</si>
  <si>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</si>
  <si>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</si>
  <si>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</si>
  <si>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</si>
  <si>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</si>
  <si>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</si>
  <si>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</si>
  <si>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</si>
  <si>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</si>
  <si>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</si>
  <si>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</si>
  <si>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</si>
  <si>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</si>
  <si>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</si>
  <si>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</si>
  <si>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</si>
  <si>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</si>
  <si>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</si>
  <si>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</si>
  <si>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</si>
  <si>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</si>
  <si>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</si>
  <si>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</si>
  <si>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</si>
  <si>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</si>
  <si>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</si>
  <si>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</si>
  <si>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</si>
  <si>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</si>
  <si>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</si>
  <si>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</si>
  <si>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</si>
  <si>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</si>
  <si>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</si>
  <si>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</si>
  <si>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</si>
  <si>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</si>
  <si>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</si>
  <si>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</si>
  <si>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</si>
  <si>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</si>
  <si>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</si>
  <si>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</si>
  <si>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</si>
  <si>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</si>
  <si>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</si>
  <si>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</si>
  <si>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</si>
  <si>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</si>
  <si>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</si>
  <si>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</si>
  <si>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</si>
  <si>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</si>
  <si>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</si>
  <si>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</si>
  <si>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</si>
  <si>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</si>
  <si>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</si>
  <si>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</si>
  <si>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</si>
  <si>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</si>
  <si>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</si>
  <si>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</si>
  <si>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</si>
  <si>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</si>
  <si>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</si>
  <si>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</si>
  <si>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</si>
  <si>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</si>
  <si>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</si>
  <si>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</si>
  <si>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</si>
  <si>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</si>
  <si>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</si>
  <si>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</si>
  <si>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</si>
  <si>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</si>
  <si>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</si>
  <si>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</si>
  <si>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</si>
  <si>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</si>
  <si>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</si>
  <si>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</si>
  <si>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</si>
  <si>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</si>
  <si>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</si>
  <si>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</si>
  <si>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</si>
  <si>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</si>
  <si>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</si>
  <si>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</si>
  <si>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</si>
  <si>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</si>
  <si>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</si>
  <si>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</si>
  <si>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</si>
  <si>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</si>
  <si>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</si>
  <si>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</si>
  <si>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</si>
  <si>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</si>
  <si>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</si>
  <si>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</si>
  <si>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</si>
  <si>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</si>
  <si>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</si>
  <si>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</si>
  <si>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</si>
  <si>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</si>
  <si>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</si>
  <si>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</si>
  <si>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</si>
  <si>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</si>
  <si>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</si>
  <si>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</si>
  <si>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</si>
  <si>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</si>
  <si>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</si>
  <si>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</si>
  <si>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</si>
  <si>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</si>
  <si>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</si>
  <si>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</si>
  <si>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</si>
  <si>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</si>
  <si>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</si>
  <si>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</si>
  <si>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</si>
  <si>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</si>
  <si>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</si>
  <si>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</si>
  <si>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</si>
  <si>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</si>
  <si>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</si>
  <si>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</si>
  <si>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</si>
  <si>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</si>
  <si>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</si>
  <si>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</si>
  <si>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</si>
  <si>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</si>
  <si>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</si>
  <si>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</si>
  <si>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</si>
  <si>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</si>
  <si>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</si>
  <si>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</si>
  <si>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</si>
  <si>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</si>
  <si>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</si>
  <si>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</si>
  <si>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</si>
  <si>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</si>
  <si>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</si>
  <si>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</si>
  <si>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</si>
  <si>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</si>
  <si>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</si>
  <si>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</si>
  <si>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</si>
  <si>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</si>
  <si>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</si>
  <si>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</si>
  <si>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</si>
  <si>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</si>
  <si>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</si>
  <si>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</si>
  <si>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</si>
  <si>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</si>
  <si>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</si>
  <si>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</si>
  <si>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</si>
  <si>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</si>
  <si>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</si>
  <si>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</si>
  <si>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</si>
  <si>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</si>
  <si>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</si>
  <si>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</si>
  <si>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</si>
  <si>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</si>
  <si>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</si>
  <si>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</si>
  <si>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</si>
  <si>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</si>
  <si>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</si>
  <si>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</si>
  <si>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</si>
  <si>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</si>
  <si>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</si>
  <si>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</si>
  <si>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</si>
  <si>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</si>
  <si>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</si>
  <si>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</si>
  <si>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</si>
  <si>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</si>
  <si>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</si>
  <si>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</si>
  <si>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</si>
  <si>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</si>
  <si>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</si>
  <si>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</si>
  <si>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</si>
  <si>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</si>
  <si>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</si>
  <si>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</si>
  <si>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</si>
  <si>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</si>
  <si>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</si>
  <si>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</si>
  <si>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</si>
  <si>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</si>
  <si>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</si>
  <si>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</si>
  <si>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</si>
  <si>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</si>
  <si>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</si>
  <si>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</si>
  <si>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</si>
  <si>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</si>
  <si>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</si>
  <si>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</si>
  <si>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</si>
  <si>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</si>
  <si>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</si>
  <si>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</si>
  <si>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</si>
  <si>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</si>
  <si>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</si>
  <si>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</si>
  <si>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</si>
  <si>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</si>
  <si>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</si>
  <si>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</si>
  <si>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</si>
  <si>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</si>
  <si>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</si>
  <si>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</si>
  <si>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</si>
  <si>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</si>
  <si>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</si>
  <si>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</si>
  <si>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</si>
  <si>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</si>
  <si>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</si>
  <si>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</si>
  <si>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</si>
  <si>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</si>
  <si>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</si>
  <si>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</si>
  <si>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</si>
  <si>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</si>
  <si>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</si>
  <si>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</si>
  <si>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</si>
  <si>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</si>
  <si>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</si>
  <si>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</si>
  <si>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</si>
  <si>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</si>
  <si>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</si>
  <si>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</si>
  <si>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</si>
  <si>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</si>
  <si>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</si>
  <si>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</si>
  <si>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</si>
  <si>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</si>
  <si>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</si>
  <si>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</si>
  <si>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</si>
  <si>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</si>
  <si>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</si>
  <si>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</si>
  <si>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</si>
  <si>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</si>
  <si>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</si>
  <si>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</si>
  <si>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</si>
  <si>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</si>
  <si>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</si>
  <si>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</si>
  <si>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</si>
  <si>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</si>
  <si>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</si>
  <si>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</si>
  <si>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</si>
  <si>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</si>
  <si>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</si>
  <si>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</si>
  <si>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</si>
  <si>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</si>
  <si>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</si>
  <si>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</si>
  <si>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</si>
  <si>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</si>
  <si>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</si>
  <si>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</si>
  <si>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</si>
  <si>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</si>
  <si>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</si>
  <si>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</si>
  <si>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</si>
  <si>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</si>
  <si>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</si>
  <si>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</si>
  <si>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</si>
  <si>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</si>
  <si>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</si>
  <si>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</si>
  <si>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</si>
  <si>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</si>
  <si>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</si>
  <si>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</si>
  <si>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</si>
  <si>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</si>
  <si>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</si>
  <si>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</si>
  <si>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</si>
  <si>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</si>
  <si>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</si>
  <si>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</si>
  <si>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</si>
  <si>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</si>
  <si>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</si>
  <si>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</si>
  <si>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</si>
  <si>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</si>
  <si>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</si>
  <si>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</si>
  <si>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</si>
  <si>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</si>
  <si>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</si>
  <si>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</si>
  <si>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</si>
  <si>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</si>
  <si>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</si>
  <si>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</si>
  <si>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</si>
  <si>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</si>
  <si>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</si>
  <si>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</si>
  <si>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</si>
  <si>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</si>
  <si>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</si>
  <si>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</si>
  <si>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</si>
  <si>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</si>
  <si>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</si>
  <si>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</si>
  <si>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</si>
  <si>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</si>
  <si>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</si>
  <si>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</si>
  <si>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</si>
  <si>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</si>
  <si>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</si>
  <si>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</si>
  <si>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</si>
  <si>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</si>
  <si>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</si>
  <si>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</si>
  <si>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</si>
  <si>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</si>
  <si>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</si>
  <si>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</si>
  <si>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</si>
  <si>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</si>
  <si>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</si>
  <si>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</si>
  <si>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</si>
  <si>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</si>
  <si>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</si>
  <si>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</si>
  <si>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</si>
  <si>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</si>
  <si>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</si>
  <si>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</si>
  <si>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</si>
  <si>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</si>
  <si>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</si>
  <si>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</si>
  <si>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</si>
  <si>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</si>
  <si>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</si>
  <si>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</si>
  <si>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</si>
  <si>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</si>
  <si>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</si>
  <si>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</si>
  <si>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</si>
  <si>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</si>
  <si>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</si>
  <si>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</si>
  <si>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</si>
  <si>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</si>
  <si>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</si>
  <si>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</si>
  <si>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</si>
  <si>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</si>
  <si>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</si>
  <si>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</si>
  <si>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</si>
  <si>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</si>
  <si>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</si>
  <si>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</si>
  <si>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</si>
  <si>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</si>
  <si>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</si>
  <si>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</si>
  <si>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</si>
  <si>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</si>
  <si>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</si>
  <si>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</si>
  <si>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</si>
  <si>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</si>
  <si>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</si>
  <si>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</si>
  <si>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</si>
  <si>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</si>
  <si>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</si>
  <si>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</si>
  <si>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</si>
  <si>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</si>
  <si>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</si>
  <si>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</si>
  <si>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</si>
  <si>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</si>
  <si>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</si>
  <si>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</si>
  <si>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</si>
  <si>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</si>
  <si>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</si>
  <si>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</si>
  <si>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</si>
  <si>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</si>
  <si>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</si>
  <si>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</si>
  <si>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</si>
  <si>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</si>
  <si>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</si>
  <si>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</si>
  <si>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</si>
  <si>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</si>
  <si>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</si>
  <si>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</si>
  <si>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</si>
  <si>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</si>
  <si>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</si>
  <si>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</si>
  <si>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</si>
  <si>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</si>
  <si>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</si>
  <si>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</si>
  <si>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</si>
  <si>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</si>
  <si>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</si>
  <si>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</si>
  <si>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</si>
  <si>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</si>
  <si>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</si>
  <si>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</si>
  <si>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</si>
  <si>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</si>
  <si>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</si>
  <si>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</si>
  <si>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</si>
  <si>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</si>
  <si>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</si>
  <si>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</si>
  <si>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</si>
  <si>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</si>
  <si>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</si>
  <si>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</si>
  <si>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</si>
  <si>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</si>
  <si>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</si>
  <si>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</si>
  <si>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</si>
  <si>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</si>
  <si>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</si>
  <si>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</si>
  <si>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</si>
  <si>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</si>
  <si>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</si>
  <si>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</si>
  <si>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</si>
  <si>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</si>
  <si>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</si>
  <si>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</si>
  <si>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</si>
  <si>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</si>
  <si>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</si>
  <si>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</si>
  <si>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</si>
  <si>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</si>
  <si>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</si>
  <si>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</si>
  <si>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</si>
  <si>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</si>
  <si>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</si>
  <si>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</si>
  <si>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</si>
  <si>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</si>
  <si>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</si>
  <si>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</si>
  <si>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</si>
  <si>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</si>
  <si>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</si>
  <si>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</si>
  <si>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</si>
  <si>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</si>
  <si>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</si>
  <si>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</si>
  <si>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</si>
  <si>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</si>
  <si>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</si>
  <si>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</si>
  <si>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</si>
  <si>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</si>
  <si>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</si>
  <si>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</si>
  <si>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</si>
  <si>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</si>
  <si>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</si>
  <si>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</si>
  <si>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</si>
  <si>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</si>
  <si>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</si>
  <si>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</si>
  <si>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</si>
  <si>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</si>
  <si>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</si>
  <si>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</si>
  <si>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</si>
  <si>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</si>
  <si>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</si>
  <si>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</si>
  <si>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</si>
  <si>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</si>
  <si>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</si>
  <si>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</si>
  <si>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</si>
  <si>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</si>
  <si>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</si>
  <si>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</si>
  <si>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</si>
  <si>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</si>
  <si>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</si>
  <si>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</si>
  <si>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</si>
  <si>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</si>
  <si>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</si>
  <si>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</si>
  <si>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</si>
  <si>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</si>
  <si>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</si>
  <si>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</si>
  <si>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</si>
  <si>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</si>
  <si>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</si>
  <si>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</si>
  <si>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</si>
  <si>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</si>
  <si>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</si>
  <si>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</si>
  <si>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</si>
  <si>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</si>
  <si>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</si>
  <si>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</si>
  <si>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</si>
  <si>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</si>
  <si>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</si>
  <si>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</si>
  <si>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</si>
  <si>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</si>
  <si>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</si>
  <si>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</si>
  <si>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</si>
  <si>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</si>
  <si>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</si>
  <si>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</si>
  <si>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</si>
  <si>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</si>
  <si>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</si>
  <si>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</si>
  <si>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</si>
  <si>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</si>
  <si>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</si>
  <si>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</si>
  <si>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</si>
  <si>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</si>
  <si>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</si>
  <si>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</si>
  <si>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</si>
  <si>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</si>
  <si>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</si>
  <si>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</si>
  <si>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</si>
  <si>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</si>
  <si>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</si>
  <si>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</si>
  <si>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</si>
  <si>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</si>
  <si>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</si>
  <si>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</si>
  <si>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</si>
  <si>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</si>
  <si>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</si>
  <si>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</si>
  <si>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</si>
  <si>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</si>
  <si>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</si>
  <si>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</si>
  <si>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</si>
  <si>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</si>
  <si>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</si>
  <si>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</si>
  <si>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</si>
  <si>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</si>
  <si>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</si>
  <si>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</si>
  <si>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</si>
  <si>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</si>
  <si>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</si>
  <si>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</si>
  <si>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</si>
  <si>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</si>
  <si>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</si>
  <si>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</si>
  <si>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</si>
  <si>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</si>
  <si>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</si>
  <si>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</si>
  <si>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</si>
  <si>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</si>
  <si>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</si>
  <si>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</si>
  <si>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</si>
  <si>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</si>
  <si>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</si>
  <si>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</si>
  <si>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</si>
  <si>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</si>
  <si>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</si>
  <si>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</si>
  <si>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</si>
  <si>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</si>
  <si>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</si>
  <si>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</si>
  <si>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</si>
  <si>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</si>
  <si>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</si>
  <si>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</si>
  <si>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</si>
  <si>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</si>
  <si>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</si>
  <si>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</si>
  <si>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</si>
  <si>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</si>
  <si>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</si>
  <si>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</si>
  <si>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</si>
  <si>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</si>
  <si>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</si>
  <si>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</si>
  <si>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</si>
  <si>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</si>
  <si>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</si>
  <si>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</si>
  <si>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</si>
  <si>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</si>
  <si>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</si>
  <si>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</si>
  <si>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</si>
  <si>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</si>
  <si>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</si>
  <si>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</si>
  <si>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</si>
  <si>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</si>
  <si>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</si>
  <si>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</si>
  <si>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</si>
  <si>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</si>
  <si>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</si>
  <si>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</si>
  <si>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</si>
  <si>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</si>
  <si>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</si>
  <si>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</si>
  <si>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</si>
  <si>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</si>
  <si>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</si>
  <si>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</si>
  <si>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</si>
  <si>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</si>
  <si>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</si>
  <si>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</si>
  <si>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</si>
  <si>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</si>
  <si>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</si>
  <si>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</si>
  <si>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</si>
  <si>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</si>
  <si>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</si>
  <si>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</si>
  <si>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</si>
  <si>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</si>
  <si>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</si>
  <si>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</si>
  <si>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</si>
  <si>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</si>
  <si>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</si>
  <si>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</si>
  <si>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</si>
  <si>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</si>
  <si>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</si>
  <si>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</si>
  <si>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</si>
  <si>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</si>
  <si>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</si>
  <si>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</si>
  <si>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</si>
  <si>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</si>
  <si>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</si>
  <si>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</si>
  <si>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</si>
  <si>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</si>
  <si>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</si>
  <si>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</si>
  <si>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</si>
  <si>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</si>
  <si>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</si>
  <si>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</si>
  <si>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</si>
  <si>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</si>
  <si>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</si>
  <si>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</si>
  <si>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</si>
  <si>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</si>
  <si>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</si>
  <si>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</si>
  <si>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</si>
  <si>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</si>
  <si>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</si>
  <si>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</si>
  <si>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</si>
  <si>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</si>
  <si>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</si>
  <si>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</si>
  <si>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</si>
  <si>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</si>
  <si>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</si>
  <si>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</si>
  <si>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</si>
  <si>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</si>
  <si>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</si>
  <si>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</si>
  <si>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</si>
  <si>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</si>
  <si>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</si>
  <si>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</si>
  <si>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</si>
  <si>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</si>
  <si>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</si>
  <si>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</si>
  <si>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</si>
  <si>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</si>
  <si>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</si>
  <si>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</si>
  <si>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</si>
  <si>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</si>
  <si>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</si>
  <si>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</si>
  <si>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</si>
  <si>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</si>
  <si>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</si>
  <si>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</si>
  <si>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</si>
  <si>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</si>
  <si>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</si>
  <si>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</si>
  <si>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</si>
  <si>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</si>
  <si>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</si>
  <si>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</si>
  <si>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</si>
  <si>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</si>
  <si>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</si>
  <si>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</si>
  <si>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</si>
  <si>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</si>
  <si>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</si>
  <si>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</si>
  <si>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</si>
  <si>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</si>
  <si>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</si>
  <si>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</si>
  <si>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</si>
  <si>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</si>
  <si>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</si>
  <si>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</si>
  <si>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</si>
  <si>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</si>
  <si>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</si>
  <si>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</si>
  <si>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</si>
  <si>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</si>
  <si>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</si>
  <si>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</si>
  <si>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</si>
  <si>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</si>
  <si>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</si>
  <si>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</si>
  <si>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</si>
  <si>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</si>
  <si>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</si>
  <si>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</si>
  <si>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</si>
  <si>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</si>
  <si>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</si>
  <si>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</si>
  <si>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</si>
  <si>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</si>
  <si>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</si>
  <si>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</si>
  <si>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</si>
  <si>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</si>
  <si>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</si>
  <si>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</si>
  <si>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</si>
  <si>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</si>
  <si>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</si>
  <si>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</si>
  <si>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</si>
  <si>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</si>
  <si>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</si>
  <si>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</si>
  <si>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</si>
  <si>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</si>
  <si>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</si>
  <si>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</si>
  <si>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</si>
  <si>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</si>
  <si>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</si>
  <si>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</si>
  <si>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</si>
  <si>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</si>
  <si>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</si>
  <si>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</si>
  <si>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</si>
  <si>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</si>
  <si>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</si>
  <si>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</si>
  <si>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</si>
  <si>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</si>
  <si>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</si>
  <si>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</si>
  <si>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</si>
  <si>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</si>
  <si>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</si>
  <si>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</si>
  <si>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</si>
  <si>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</si>
  <si>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</si>
  <si>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</si>
  <si>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</si>
  <si>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</si>
  <si>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</si>
  <si>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</si>
  <si>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</si>
  <si>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</si>
  <si>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</si>
  <si>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</si>
  <si>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</si>
  <si>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</si>
  <si>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</si>
  <si>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</si>
  <si>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</si>
  <si>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</si>
  <si>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</si>
  <si>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</si>
  <si>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</si>
  <si>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</si>
  <si>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</si>
  <si>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</si>
  <si>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</si>
  <si>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</si>
  <si>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</si>
  <si>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</si>
  <si>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</si>
  <si>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</si>
  <si>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</si>
  <si>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</si>
  <si>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</si>
  <si>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</si>
  <si>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</si>
  <si>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</si>
  <si>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</si>
  <si>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</si>
  <si>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</si>
  <si>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</si>
  <si>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</si>
  <si>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</si>
  <si>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</si>
  <si>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</si>
  <si>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</si>
  <si>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</si>
  <si>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</si>
  <si>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</si>
  <si>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</si>
  <si>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</si>
  <si>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</si>
  <si>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</si>
  <si>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</si>
  <si>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</si>
  <si>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</si>
  <si>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</si>
  <si>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</si>
  <si>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</si>
  <si>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</si>
  <si>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</si>
  <si>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</si>
  <si>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</si>
  <si>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</si>
  <si>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</si>
  <si>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</si>
  <si>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</si>
  <si>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</si>
  <si>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</si>
  <si>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</si>
  <si>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</si>
  <si>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</si>
  <si>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</si>
  <si>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</si>
  <si>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</si>
  <si>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</si>
  <si>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</si>
  <si>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</si>
  <si>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</si>
  <si>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</si>
  <si>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</si>
  <si>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</si>
  <si>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</si>
  <si>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</si>
  <si>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</si>
  <si>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</si>
  <si>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</si>
  <si>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</si>
  <si>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</si>
  <si>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</si>
  <si>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</si>
  <si>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</si>
  <si>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</si>
  <si>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</si>
  <si>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</si>
  <si>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</si>
  <si>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</si>
  <si>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</si>
  <si>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</si>
  <si>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</si>
  <si>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</si>
  <si>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</si>
  <si>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</si>
  <si>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</si>
  <si>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</si>
  <si>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</si>
  <si>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</si>
  <si>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</si>
  <si>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</si>
  <si>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</si>
  <si>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</si>
  <si>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</si>
  <si>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</si>
  <si>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</si>
  <si>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</si>
  <si>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</si>
  <si>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</si>
  <si>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</si>
  <si>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</si>
  <si>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</si>
  <si>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</si>
  <si>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</si>
  <si>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</si>
  <si>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</si>
  <si>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</si>
  <si>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</si>
  <si>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</si>
  <si>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</si>
  <si>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</si>
  <si>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</si>
  <si>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</si>
  <si>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</si>
  <si>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</si>
  <si>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</si>
  <si>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</si>
  <si>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</si>
  <si>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</si>
  <si>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</si>
  <si>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</si>
  <si>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</si>
  <si>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</si>
  <si>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</si>
  <si>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</si>
  <si>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</si>
  <si>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</si>
  <si>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</si>
  <si>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</si>
  <si>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</si>
  <si>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</si>
  <si>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</si>
  <si>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</si>
  <si>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</si>
  <si>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</si>
  <si>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</si>
  <si>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</si>
  <si>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</si>
  <si>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</si>
  <si>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</si>
  <si>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</si>
  <si>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</si>
  <si>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</si>
  <si>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</si>
  <si>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</si>
  <si>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</si>
  <si>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</si>
  <si>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</si>
  <si>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</si>
  <si>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</si>
  <si>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</si>
  <si>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</si>
  <si>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</si>
  <si>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</si>
  <si>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</si>
  <si>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</si>
  <si>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</si>
  <si>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</si>
  <si>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</si>
  <si>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</si>
  <si>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</si>
  <si>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</si>
  <si>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</si>
  <si>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</si>
  <si>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</si>
  <si>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</si>
  <si>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</si>
  <si>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</si>
  <si>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</si>
  <si>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</si>
  <si>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</si>
  <si>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</si>
  <si>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</si>
  <si>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</si>
  <si>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</si>
  <si>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</si>
  <si>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</si>
  <si>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</si>
  <si>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</si>
  <si>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</si>
  <si>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</si>
  <si>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</si>
  <si>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</si>
  <si>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</si>
  <si>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</si>
  <si>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</si>
  <si>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</si>
  <si>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</si>
  <si>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</si>
  <si>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</si>
  <si>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</si>
  <si>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</si>
  <si>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</si>
  <si>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</si>
  <si>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</si>
  <si>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</si>
  <si>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</si>
  <si>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</si>
  <si>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</si>
  <si>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</si>
  <si>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</si>
  <si>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</si>
  <si>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</si>
  <si>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</si>
  <si>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</si>
  <si>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</si>
  <si>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</si>
  <si>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</si>
  <si>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</si>
  <si>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</si>
  <si>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</si>
  <si>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</si>
  <si>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</si>
  <si>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</si>
  <si>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</si>
  <si>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</si>
  <si>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</si>
  <si>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</si>
  <si>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</si>
  <si>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</si>
  <si>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</si>
  <si>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</si>
  <si>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</si>
  <si>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</si>
  <si>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</si>
  <si>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</si>
  <si>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</si>
  <si>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</si>
  <si>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</si>
  <si>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</si>
  <si>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</si>
  <si>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</si>
  <si>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</si>
  <si>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</si>
  <si>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</si>
  <si>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</si>
  <si>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</si>
  <si>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</si>
  <si>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</si>
  <si>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</si>
  <si>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</si>
  <si>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</si>
  <si>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</si>
  <si>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</si>
  <si>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</si>
  <si>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</si>
  <si>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</si>
  <si>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</si>
  <si>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</si>
  <si>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</si>
  <si>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</si>
  <si>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</si>
  <si>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</si>
  <si>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</si>
  <si>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</si>
  <si>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</si>
  <si>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</si>
  <si>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</si>
  <si>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</si>
  <si>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</si>
  <si>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</si>
  <si>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</si>
  <si>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</si>
  <si>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</si>
  <si>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</si>
  <si>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</si>
  <si>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</si>
  <si>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</si>
  <si>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</si>
  <si>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</si>
  <si>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</si>
  <si>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</si>
  <si>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</si>
  <si>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</si>
  <si>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</si>
  <si>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</si>
  <si>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</si>
  <si>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</si>
  <si>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</si>
  <si>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</si>
  <si>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</si>
  <si>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</si>
  <si>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</si>
  <si>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</si>
  <si>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</si>
  <si>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</si>
  <si>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</si>
  <si>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</si>
  <si>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</si>
  <si>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</si>
  <si>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</si>
  <si>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</si>
  <si>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</si>
  <si>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</si>
  <si>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</si>
  <si>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</si>
  <si>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</si>
  <si>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</si>
  <si>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</si>
  <si>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</si>
  <si>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</si>
  <si>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</si>
  <si>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</si>
  <si>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</si>
  <si>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</si>
  <si>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</si>
  <si>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</si>
  <si>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</si>
  <si>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</si>
  <si>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</si>
  <si>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</si>
  <si>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</si>
  <si>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</si>
  <si>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</si>
  <si>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</si>
  <si>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</si>
  <si>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</si>
  <si>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</si>
  <si>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</si>
  <si>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</si>
  <si>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</si>
  <si>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</si>
  <si>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</si>
  <si>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</si>
  <si>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</si>
  <si>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</si>
  <si>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</si>
  <si>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</si>
  <si>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</si>
  <si>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</si>
  <si>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</si>
  <si>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</si>
  <si>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</si>
  <si>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</si>
  <si>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</si>
  <si>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</si>
  <si>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</si>
  <si>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</si>
  <si>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</si>
  <si>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</si>
  <si>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</si>
  <si>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</si>
  <si>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</si>
  <si>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</si>
  <si>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</si>
  <si>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</si>
  <si>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</si>
  <si>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</si>
  <si>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</si>
  <si>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</si>
  <si>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</si>
  <si>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</si>
  <si>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</si>
  <si>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</si>
  <si>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</si>
  <si>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</si>
  <si>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</si>
  <si>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</si>
  <si>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</si>
  <si>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</si>
  <si>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</si>
  <si>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</si>
  <si>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</si>
  <si>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</si>
  <si>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</si>
  <si>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</si>
  <si>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</si>
  <si>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</si>
  <si>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</si>
  <si>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</si>
  <si>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</si>
  <si>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</si>
  <si>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</si>
  <si>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</si>
  <si>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</si>
  <si>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</si>
  <si>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</si>
  <si>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</si>
  <si>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</si>
  <si>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</si>
  <si>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</si>
  <si>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</si>
  <si>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</si>
  <si>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</si>
  <si>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</si>
  <si>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</si>
  <si>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</si>
  <si>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</si>
  <si>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</si>
  <si>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</si>
  <si>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</si>
  <si>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</si>
  <si>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</si>
  <si>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</si>
  <si>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</si>
  <si>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</si>
  <si>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</si>
  <si>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</si>
  <si>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</si>
  <si>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</si>
  <si>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</si>
  <si>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</si>
  <si>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</si>
  <si>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</si>
  <si>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</si>
  <si>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</si>
  <si>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</si>
  <si>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</si>
  <si>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</si>
  <si>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</si>
  <si>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</si>
  <si>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</si>
  <si>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</si>
  <si>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</si>
  <si>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</si>
  <si>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</si>
  <si>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</si>
  <si>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</si>
  <si>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</si>
  <si>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</si>
  <si>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</si>
  <si>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</si>
  <si>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</si>
  <si>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</si>
  <si>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</si>
  <si>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</si>
  <si>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</si>
  <si>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</si>
  <si>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</si>
  <si>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</si>
  <si>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</si>
  <si>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</si>
  <si>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</si>
  <si>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</si>
  <si>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</si>
  <si>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</si>
  <si>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</si>
  <si>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</si>
  <si>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</si>
  <si>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</si>
  <si>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</si>
  <si>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</si>
  <si>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</si>
  <si>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</si>
  <si>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</si>
  <si>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</si>
  <si>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</si>
  <si>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</si>
  <si>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</si>
  <si>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</si>
  <si>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</si>
  <si>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</si>
  <si>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</si>
  <si>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</si>
  <si>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</si>
  <si>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</si>
  <si>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</si>
  <si>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</si>
  <si>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</si>
  <si>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</si>
  <si>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</si>
  <si>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</si>
  <si>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</si>
  <si>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</si>
  <si>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</si>
  <si>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</si>
  <si>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</si>
  <si>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</si>
  <si>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</si>
  <si>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</si>
  <si>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</si>
  <si>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</si>
  <si>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</si>
  <si>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</si>
  <si>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</si>
  <si>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</si>
  <si>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</si>
  <si>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</si>
  <si>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</si>
  <si>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</si>
  <si>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</si>
  <si>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</si>
  <si>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</si>
  <si>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</si>
  <si>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</si>
  <si>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</si>
  <si>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</si>
  <si>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</si>
  <si>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</si>
  <si>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</si>
  <si>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</si>
  <si>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</si>
  <si>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</si>
  <si>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</si>
  <si>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</si>
  <si>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</si>
  <si>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</si>
  <si>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</si>
  <si>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</si>
  <si>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</si>
  <si>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</si>
  <si>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</si>
  <si>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</si>
  <si>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</si>
  <si>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</si>
  <si>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</si>
  <si>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</si>
  <si>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</si>
  <si>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</si>
  <si>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</si>
  <si>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</si>
  <si>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</si>
  <si>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</si>
  <si>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</si>
  <si>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</si>
  <si>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</si>
  <si>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</si>
  <si>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</si>
  <si>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</si>
  <si>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</si>
  <si>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</si>
  <si>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</si>
  <si>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</si>
  <si>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</si>
  <si>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</si>
  <si>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</si>
  <si>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</si>
  <si>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</si>
  <si>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</si>
  <si>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</si>
  <si>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</si>
  <si>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</si>
  <si>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</si>
  <si>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</si>
  <si>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</si>
  <si>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</si>
  <si>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</si>
  <si>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</si>
  <si>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</si>
  <si>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</si>
  <si>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</si>
  <si>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</si>
  <si>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</si>
  <si>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</si>
  <si>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</si>
  <si>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</si>
  <si>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</si>
  <si>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</si>
  <si>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</si>
  <si>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</si>
  <si>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</si>
  <si>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</si>
  <si>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</si>
  <si>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</si>
  <si>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</si>
  <si>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</si>
  <si>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</si>
  <si>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</si>
  <si>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</si>
  <si>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</si>
  <si>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</si>
  <si>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</si>
  <si>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</si>
  <si>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</si>
  <si>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</si>
  <si>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</si>
  <si>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</si>
  <si>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</si>
  <si>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</si>
  <si>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</si>
  <si>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</si>
  <si>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</si>
  <si>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</si>
  <si>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</si>
  <si>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</si>
  <si>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</si>
  <si>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</si>
  <si>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</si>
  <si>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</si>
  <si>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</si>
  <si>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</si>
  <si>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</si>
  <si>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</si>
  <si>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</si>
  <si>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</si>
  <si>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</si>
  <si>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</si>
  <si>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</si>
  <si>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</si>
  <si>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</si>
  <si>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</si>
  <si>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</si>
  <si>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</si>
  <si>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</si>
  <si>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</si>
  <si>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</si>
  <si>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</si>
  <si>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</si>
  <si>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</si>
  <si>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</si>
  <si>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</si>
  <si>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</si>
  <si>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</si>
  <si>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</si>
  <si>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</si>
  <si>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</si>
  <si>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</si>
  <si>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</si>
  <si>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</si>
  <si>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</si>
  <si>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</si>
  <si>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</si>
  <si>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</si>
  <si>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</si>
  <si>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</si>
  <si>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</si>
  <si>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</si>
  <si>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</si>
  <si>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</si>
  <si>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</si>
  <si>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</si>
  <si>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</si>
  <si>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</si>
  <si>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</si>
  <si>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</si>
  <si>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</si>
  <si>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</si>
  <si>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</si>
  <si>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</si>
  <si>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</si>
  <si>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</si>
  <si>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</si>
  <si>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</si>
  <si>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</si>
  <si>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</si>
  <si>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</si>
  <si>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</si>
  <si>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</si>
  <si>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</si>
  <si>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</si>
  <si>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</si>
  <si>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</si>
  <si>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</si>
  <si>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</si>
  <si>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</si>
  <si>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</si>
  <si>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</si>
  <si>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</si>
  <si>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</si>
  <si>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</si>
  <si>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</si>
  <si>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</si>
  <si>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</si>
  <si>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</si>
  <si>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</si>
  <si>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</si>
  <si>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</si>
  <si>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</si>
  <si>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</si>
  <si>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</si>
  <si>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</si>
  <si>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</si>
  <si>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</si>
  <si>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</si>
  <si>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</si>
  <si>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</si>
  <si>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</si>
  <si>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</si>
  <si>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</si>
  <si>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</si>
  <si>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</si>
  <si>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</si>
  <si>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</si>
  <si>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</si>
  <si>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</si>
  <si>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</si>
  <si>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</si>
  <si>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</si>
  <si>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</si>
  <si>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</si>
  <si>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</si>
  <si>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</si>
  <si>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</si>
  <si>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</si>
  <si>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</si>
  <si>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</si>
  <si>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</si>
  <si>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</si>
  <si>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</si>
  <si>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</si>
  <si>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</si>
  <si>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</si>
  <si>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</si>
  <si>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</si>
  <si>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</si>
  <si>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</si>
  <si>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</si>
  <si>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</si>
  <si>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</si>
  <si>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</si>
  <si>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</si>
  <si>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</si>
  <si>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</si>
  <si>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</si>
  <si>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</si>
  <si>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</si>
  <si>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</si>
  <si>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</si>
  <si>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</si>
  <si>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</si>
  <si>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</si>
  <si>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</si>
  <si>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</si>
  <si>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</si>
  <si>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</si>
  <si>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</si>
  <si>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</si>
  <si>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</si>
  <si>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</si>
  <si>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</si>
  <si>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</si>
  <si>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</si>
  <si>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</si>
  <si>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</si>
  <si>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</si>
  <si>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</si>
  <si>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</si>
  <si>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</si>
  <si>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</si>
  <si>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</si>
  <si>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</si>
  <si>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</si>
  <si>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</si>
  <si>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</si>
  <si>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</si>
  <si>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</si>
  <si>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</si>
  <si>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</si>
  <si>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</si>
  <si>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</si>
  <si>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</si>
  <si>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</si>
  <si>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</si>
  <si>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</si>
  <si>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</si>
  <si>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</si>
  <si>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</si>
  <si>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</si>
  <si>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</si>
  <si>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</si>
  <si>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</si>
  <si>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</si>
  <si>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</si>
  <si>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</si>
  <si>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</si>
  <si>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</si>
  <si>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</si>
  <si>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</si>
  <si>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</si>
  <si>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</si>
  <si>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</si>
  <si>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</si>
  <si>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</si>
  <si>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</si>
  <si>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</si>
  <si>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</si>
  <si>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</si>
  <si>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</si>
  <si>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</si>
  <si>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</si>
  <si>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</si>
  <si>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</si>
  <si>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</si>
  <si>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</si>
  <si>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</si>
  <si>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</si>
  <si>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</si>
  <si>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</si>
  <si>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</si>
  <si>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</si>
  <si>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</si>
  <si>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</si>
  <si>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</si>
  <si>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</si>
  <si>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</si>
  <si>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</si>
  <si>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</si>
  <si>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</si>
  <si>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</si>
  <si>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</si>
  <si>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</si>
  <si>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</si>
  <si>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</si>
  <si>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</si>
  <si>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</si>
  <si>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</si>
  <si>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</si>
  <si>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</si>
  <si>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</si>
  <si>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</si>
  <si>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</si>
  <si>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</si>
  <si>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</si>
  <si>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</si>
  <si>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</si>
  <si>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2021-11-10000189</t>
  </si>
  <si>
    <t>MARIA LUCIA RODRIGUEZ GARCIA</t>
  </si>
  <si>
    <t>Cr 14 No. 31 B - 64 Sur</t>
  </si>
  <si>
    <t>(1)  366 94 37</t>
  </si>
  <si>
    <t>dirgeneral@funsolsemillas.org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</si>
</sst>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94" sqref="C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2752</v>
      </c>
      <c r="D15" s="35"/>
      <c r="E15" s="35"/>
      <c r="F15" s="5"/>
      <c r="G15" s="32" t="s">
        <v>1168</v>
      </c>
      <c r="H15" s="102" t="s">
        <v>187</v>
      </c>
      <c r="I15" s="32" t="s">
        <v>2624</v>
      </c>
      <c r="J15" s="107"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0"/>
      <c r="I20" s="146" t="s">
        <v>1156</v>
      </c>
      <c r="J20" s="147" t="s">
        <v>195</v>
      </c>
      <c r="K20" s="148">
        <v>1616642300</v>
      </c>
      <c r="L20" s="149"/>
      <c r="M20" s="149">
        <v>44561</v>
      </c>
      <c r="N20" s="133">
        <f>+(M20-L20)/30</f>
        <v>1485.3666666666666</v>
      </c>
      <c r="O20" s="136"/>
      <c r="U20" s="132"/>
      <c r="V20" s="104">
        <f ca="1">NOW()</f>
        <v>44194.694471875002</v>
      </c>
      <c r="W20" s="104">
        <f ca="1">NOW()</f>
        <v>44194.694471875002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FUNDACION SOCIAL SEMILLAS DE ESPERANZA</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248">
        <v>42040</v>
      </c>
      <c r="F83" s="248">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248">
        <v>42040</v>
      </c>
      <c r="F84" s="248">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248">
        <v>42040</v>
      </c>
      <c r="F85" s="248">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248">
        <v>42040</v>
      </c>
      <c r="F86" s="248">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248">
        <v>42040</v>
      </c>
      <c r="F87" s="248">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248">
        <v>41262</v>
      </c>
      <c r="F88" s="248">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248">
        <v>41262</v>
      </c>
      <c r="F89" s="248">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248">
        <v>41262</v>
      </c>
      <c r="F90" s="248">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248">
        <v>41262</v>
      </c>
      <c r="F91" s="248">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248">
        <v>41990</v>
      </c>
      <c r="F92" s="248">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248">
        <v>41990</v>
      </c>
      <c r="F93" s="248">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248">
        <v>42594</v>
      </c>
      <c r="F94" s="248">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248">
        <v>42594</v>
      </c>
      <c r="F95" s="248">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248">
        <v>42594</v>
      </c>
      <c r="F96" s="248">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248">
        <v>42717</v>
      </c>
      <c r="F97" s="248">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248">
        <v>42717</v>
      </c>
      <c r="F98" s="248">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248">
        <v>42717</v>
      </c>
      <c r="F99" s="248">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248">
        <v>43073</v>
      </c>
      <c r="F100" s="248">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248">
        <v>43073</v>
      </c>
      <c r="F101" s="248">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248">
        <v>43922</v>
      </c>
      <c r="F102" s="248">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248">
        <v>43922</v>
      </c>
      <c r="F103" s="248">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248">
        <v>43922</v>
      </c>
      <c r="F104" s="248">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248">
        <v>43922</v>
      </c>
      <c r="F105" s="248">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248">
        <v>43922</v>
      </c>
      <c r="F106" s="248">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248">
        <v>43922</v>
      </c>
      <c r="F107" s="248">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248">
        <v>43879</v>
      </c>
      <c r="F114" s="248">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248">
        <v>43879</v>
      </c>
      <c r="F115" s="248">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248">
        <v>43879</v>
      </c>
      <c r="F116" s="248">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248">
        <v>43879</v>
      </c>
      <c r="F117" s="248">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248">
        <v>43879</v>
      </c>
      <c r="F118" s="248">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248">
        <v>43879</v>
      </c>
      <c r="F119" s="248">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248">
        <v>43879</v>
      </c>
      <c r="F120" s="248">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248">
        <v>43885</v>
      </c>
      <c r="F121" s="248">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248">
        <v>43885</v>
      </c>
      <c r="F122" s="248">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0.03</v>
      </c>
      <c r="G179" s="162">
        <f>IF(F179&gt;0,SUM(E179+F179),"")</f>
        <v>0.05</v>
      </c>
      <c r="H179" s="5"/>
      <c r="I179" s="188" t="s">
        <v>2670</v>
      </c>
      <c r="J179" s="188"/>
      <c r="K179" s="188"/>
      <c r="L179" s="188"/>
      <c r="M179" s="169">
        <v>0.03</v>
      </c>
      <c r="O179" s="8"/>
      <c r="Q179" s="19"/>
      <c r="R179" s="156">
        <f>IF(M179&gt;0,SUM(L179+M179),"")</f>
        <v>0.03</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80832115</v>
      </c>
      <c r="F185" s="92"/>
      <c r="G185" s="93"/>
      <c r="H185" s="88"/>
      <c r="I185" s="90" t="s">
        <v>2627</v>
      </c>
      <c r="J185" s="163">
        <f>+SUM(M179:M183)</f>
        <v>0.03</v>
      </c>
      <c r="K185" s="233" t="s">
        <v>2628</v>
      </c>
      <c r="L185" s="233"/>
      <c r="M185" s="94">
        <f>+J185*(SUM(K20:K35))</f>
        <v>48499269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2753</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9" t="s">
        <v>2754</v>
      </c>
      <c r="J211" s="27" t="s">
        <v>2622</v>
      </c>
      <c r="K211" s="250" t="s">
        <v>2754</v>
      </c>
      <c r="L211" s="21"/>
      <c r="M211" s="21"/>
      <c r="N211" s="21"/>
      <c r="O211" s="8"/>
    </row>
    <row r="212" spans="1:15" x14ac:dyDescent="0.25">
      <c r="A212" s="9"/>
      <c r="B212" s="27" t="s">
        <v>2619</v>
      </c>
      <c r="C212" s="145" t="s">
        <v>2753</v>
      </c>
      <c r="D212" s="21"/>
      <c r="G212" s="27" t="s">
        <v>2621</v>
      </c>
      <c r="H212" s="249" t="s">
        <v>2755</v>
      </c>
      <c r="J212" s="27" t="s">
        <v>2623</v>
      </c>
      <c r="K212" s="250"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2020-12-29T21:41:17Z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