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10001172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<sst xmlns="http://schemas.openxmlformats.org/spreadsheetml/2006/main" count="3156" uniqueCount="2700">
  <si>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</si>
  <si>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</si>
  <si>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</si>
  <si>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</si>
  <si>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</si>
  <si>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</si>
  <si>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</si>
  <si>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</si>
  <si>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</si>
  <si>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</si>
  <si>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</si>
  <si>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</si>
  <si>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</si>
  <si>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</si>
  <si>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</si>
  <si>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</si>
  <si>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</si>
  <si>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</si>
  <si>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</si>
  <si>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</si>
  <si>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</si>
  <si>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</si>
  <si>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</si>
  <si>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</si>
  <si>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</si>
  <si>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</si>
  <si>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</si>
  <si>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</si>
  <si>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</si>
  <si>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</si>
  <si>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</si>
  <si>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</si>
  <si>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</si>
  <si>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</si>
  <si>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</si>
  <si>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</si>
  <si>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</si>
  <si>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</si>
  <si>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</si>
  <si>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</si>
  <si>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</si>
  <si>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</si>
  <si>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</si>
  <si>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</si>
  <si>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</si>
  <si>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</si>
  <si>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</si>
  <si>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</si>
  <si>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</si>
  <si>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</si>
  <si>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</si>
  <si>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</si>
  <si>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</si>
  <si>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</si>
  <si>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</si>
  <si>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</si>
  <si>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</si>
  <si>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</si>
  <si>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</si>
  <si>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</si>
  <si>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</si>
  <si>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</si>
  <si>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</si>
  <si>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</si>
  <si>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</si>
  <si>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</si>
  <si>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</si>
  <si>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</si>
  <si>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</si>
  <si>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</si>
  <si>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</si>
  <si>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</si>
  <si>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</si>
  <si>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</si>
  <si>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</si>
  <si>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</si>
  <si>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</si>
  <si>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</si>
  <si>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</si>
  <si>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</si>
  <si>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</si>
  <si>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</si>
  <si>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</si>
  <si>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</si>
  <si>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</si>
  <si>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</si>
  <si>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</si>
  <si>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</si>
  <si>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</si>
  <si>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</si>
  <si>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</si>
  <si>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</si>
  <si>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</si>
  <si>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</si>
  <si>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</si>
  <si>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</si>
  <si>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</si>
  <si>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</si>
  <si>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</si>
  <si>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</si>
  <si>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</si>
  <si>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</si>
  <si>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</si>
  <si>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</si>
  <si>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</si>
  <si>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</si>
  <si>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</si>
  <si>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</si>
  <si>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</si>
  <si>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</si>
  <si>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</si>
  <si>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</si>
  <si>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</si>
  <si>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</si>
  <si>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</si>
  <si>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</si>
  <si>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</si>
  <si>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</si>
  <si>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</si>
  <si>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</si>
  <si>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</si>
  <si>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</si>
  <si>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</si>
  <si>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</si>
  <si>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</si>
  <si>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</si>
  <si>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</si>
  <si>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</si>
  <si>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</si>
  <si>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</si>
  <si>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</si>
  <si>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</si>
  <si>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</si>
  <si>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</si>
  <si>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</si>
  <si>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</si>
  <si>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</si>
  <si>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</si>
  <si>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</si>
  <si>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</si>
  <si>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</si>
  <si>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</si>
  <si>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</si>
  <si>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</si>
  <si>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</si>
  <si>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</si>
  <si>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</si>
  <si>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</si>
  <si>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</si>
  <si>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</si>
  <si>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</si>
  <si>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</si>
  <si>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</si>
  <si>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</si>
  <si>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</si>
  <si>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</si>
  <si>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</si>
  <si>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</si>
  <si>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</si>
  <si>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</si>
  <si>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</si>
  <si>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</si>
  <si>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</si>
  <si>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</si>
  <si>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</si>
  <si>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</si>
  <si>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</si>
  <si>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</si>
  <si>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</si>
  <si>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</si>
  <si>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</si>
  <si>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</si>
  <si>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</si>
  <si>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</si>
  <si>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</si>
  <si>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</si>
  <si>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</si>
  <si>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</si>
  <si>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</si>
  <si>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</si>
  <si>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</si>
  <si>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</si>
  <si>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</si>
  <si>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</si>
  <si>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</si>
  <si>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</si>
  <si>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</si>
  <si>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</si>
  <si>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</si>
  <si>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</si>
  <si>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</si>
  <si>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</si>
  <si>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</si>
  <si>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</si>
  <si>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</si>
  <si>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</si>
  <si>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</si>
  <si>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</si>
  <si>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</si>
  <si>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</si>
  <si>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</si>
  <si>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</si>
  <si>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</si>
  <si>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</si>
  <si>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</si>
  <si>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</si>
  <si>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</si>
  <si>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</si>
  <si>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</si>
  <si>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</si>
  <si>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</si>
  <si>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</si>
  <si>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</si>
  <si>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</si>
  <si>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</si>
  <si>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</si>
  <si>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</si>
  <si>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</si>
  <si>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</si>
  <si>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</si>
  <si>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</si>
  <si>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</si>
  <si>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</si>
  <si>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</si>
  <si>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</si>
  <si>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</si>
  <si>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</si>
  <si>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</si>
  <si>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</si>
  <si>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</si>
  <si>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</si>
  <si>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</si>
  <si>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</si>
  <si>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</si>
  <si>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</si>
  <si>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</si>
  <si>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</si>
  <si>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</si>
  <si>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</si>
  <si>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</si>
  <si>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</si>
  <si>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</si>
  <si>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</si>
  <si>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</si>
  <si>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</si>
  <si>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</si>
  <si>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</si>
  <si>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</si>
  <si>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</si>
  <si>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</si>
  <si>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</si>
  <si>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</si>
  <si>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</si>
  <si>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</si>
  <si>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</si>
  <si>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</si>
  <si>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</si>
  <si>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</si>
  <si>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</si>
  <si>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</si>
  <si>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</si>
  <si>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</si>
  <si>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</si>
  <si>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</si>
  <si>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</si>
  <si>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</si>
  <si>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</si>
  <si>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</si>
  <si>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</si>
  <si>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</si>
  <si>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</si>
  <si>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</si>
  <si>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</si>
  <si>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</si>
  <si>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</si>
  <si>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</si>
  <si>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</si>
  <si>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</si>
  <si>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</si>
  <si>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</si>
  <si>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</si>
  <si>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</si>
  <si>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</si>
  <si>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</si>
  <si>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</si>
  <si>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</si>
  <si>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</si>
  <si>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</si>
  <si>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</si>
  <si>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</si>
  <si>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</si>
  <si>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</si>
  <si>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</si>
  <si>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</si>
  <si>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</si>
  <si>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</si>
  <si>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</si>
  <si>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</si>
  <si>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</si>
  <si>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</si>
  <si>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</si>
  <si>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</si>
  <si>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</si>
  <si>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</si>
  <si>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</si>
  <si>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</si>
  <si>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</si>
  <si>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</si>
  <si>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</si>
  <si>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</si>
  <si>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</si>
  <si>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</si>
  <si>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</si>
  <si>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</si>
  <si>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</si>
  <si>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</si>
  <si>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</si>
  <si>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</si>
  <si>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</si>
  <si>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</si>
  <si>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</si>
  <si>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</si>
  <si>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</si>
  <si>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</si>
  <si>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</si>
  <si>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</si>
  <si>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</si>
  <si>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</si>
  <si>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</si>
  <si>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</si>
  <si>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</si>
  <si>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</si>
  <si>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</si>
  <si>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</si>
  <si>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</si>
  <si>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</si>
  <si>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</si>
  <si>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</si>
  <si>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</si>
  <si>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</si>
  <si>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</si>
  <si>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</si>
  <si>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</si>
  <si>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</si>
  <si>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</si>
  <si>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</si>
  <si>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</si>
  <si>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</si>
  <si>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</si>
  <si>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</si>
  <si>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</si>
  <si>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</si>
  <si>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</si>
  <si>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</si>
  <si>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</si>
  <si>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</si>
  <si>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</si>
  <si>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</si>
  <si>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</si>
  <si>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</si>
  <si>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</si>
  <si>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</si>
  <si>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</si>
  <si>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</si>
  <si>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</si>
  <si>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</si>
  <si>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</si>
  <si>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</si>
  <si>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</si>
  <si>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</si>
  <si>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</si>
  <si>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</si>
  <si>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</si>
  <si>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</si>
  <si>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</si>
  <si>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</si>
  <si>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</si>
  <si>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</si>
  <si>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</si>
  <si>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</si>
  <si>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</si>
  <si>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</si>
  <si>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</si>
  <si>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</si>
  <si>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</si>
  <si>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</si>
  <si>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</si>
  <si>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</si>
  <si>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</si>
  <si>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</si>
  <si>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</si>
  <si>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</si>
  <si>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</si>
  <si>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</si>
  <si>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</si>
  <si>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</si>
  <si>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</si>
  <si>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</si>
  <si>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</si>
  <si>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</si>
  <si>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</si>
  <si>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</si>
  <si>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</si>
  <si>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</si>
  <si>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</si>
  <si>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</si>
  <si>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</si>
  <si>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</si>
  <si>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</si>
  <si>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</si>
  <si>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</si>
  <si>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</si>
  <si>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</si>
  <si>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</si>
  <si>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</si>
  <si>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</si>
  <si>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</si>
  <si>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</si>
  <si>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</si>
  <si>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</si>
  <si>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</si>
  <si>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</si>
  <si>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</si>
  <si>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</si>
  <si>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</si>
  <si>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</si>
  <si>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</si>
  <si>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</si>
  <si>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</si>
  <si>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</si>
  <si>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</si>
  <si>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</si>
  <si>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</si>
  <si>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</si>
  <si>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</si>
  <si>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</si>
  <si>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</si>
  <si>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</si>
  <si>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</si>
  <si>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</si>
  <si>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</si>
  <si>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</si>
  <si>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</si>
  <si>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</si>
  <si>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</si>
  <si>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</si>
  <si>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</si>
  <si>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</si>
  <si>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</si>
  <si>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</si>
  <si>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</si>
  <si>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</si>
  <si>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</si>
  <si>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</si>
  <si>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</si>
  <si>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</si>
  <si>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</si>
  <si>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</si>
  <si>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</si>
  <si>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</si>
  <si>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</si>
  <si>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</si>
  <si>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</si>
  <si>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</si>
  <si>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</si>
  <si>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</si>
  <si>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</si>
  <si>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</si>
  <si>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</si>
  <si>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</si>
  <si>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</si>
  <si>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</si>
  <si>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</si>
  <si>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</si>
  <si>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</si>
  <si>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</si>
  <si>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</si>
  <si>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</si>
  <si>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</si>
  <si>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</si>
  <si>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</si>
  <si>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</si>
  <si>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</si>
  <si>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</si>
  <si>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</si>
  <si>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</si>
  <si>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</si>
  <si>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</si>
  <si>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</si>
  <si>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</si>
  <si>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</si>
  <si>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</si>
  <si>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</si>
  <si>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</si>
  <si>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</si>
  <si>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</si>
  <si>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</si>
  <si>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</si>
  <si>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</si>
  <si>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</si>
  <si>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</si>
  <si>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</si>
  <si>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</si>
  <si>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</si>
  <si>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</si>
  <si>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</si>
  <si>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</si>
  <si>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</si>
  <si>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</si>
  <si>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</si>
  <si>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</si>
  <si>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</si>
  <si>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</si>
  <si>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</si>
  <si>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</si>
  <si>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</si>
  <si>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</si>
  <si>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</si>
  <si>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</si>
  <si>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</si>
  <si>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</si>
  <si>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</si>
  <si>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</si>
  <si>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</si>
  <si>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</si>
  <si>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</si>
  <si>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</si>
  <si>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</si>
  <si>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</si>
  <si>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</si>
  <si>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</si>
  <si>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</si>
  <si>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</si>
  <si>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</si>
  <si>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</si>
  <si>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</si>
  <si>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</si>
  <si>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</si>
  <si>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</si>
  <si>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</si>
  <si>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</si>
  <si>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</si>
  <si>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</si>
  <si>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</si>
  <si>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</si>
  <si>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</si>
  <si>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</si>
  <si>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</si>
  <si>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</si>
  <si>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</si>
  <si>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</si>
  <si>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</si>
  <si>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</si>
  <si>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</si>
  <si>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</si>
  <si>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</si>
  <si>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</si>
  <si>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</si>
  <si>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</si>
  <si>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</si>
  <si>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</si>
  <si>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</si>
  <si>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</si>
  <si>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</si>
  <si>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</si>
  <si>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</si>
  <si>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</si>
  <si>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</si>
  <si>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</si>
  <si>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</si>
  <si>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</si>
  <si>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</si>
  <si>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</si>
  <si>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</si>
  <si>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</si>
  <si>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</si>
  <si>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</si>
  <si>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</si>
  <si>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</si>
  <si>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</si>
  <si>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</si>
  <si>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</si>
  <si>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</si>
  <si>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</si>
  <si>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</si>
  <si>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</si>
  <si>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</si>
  <si>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</si>
  <si>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</si>
  <si>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</si>
  <si>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</si>
  <si>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</si>
  <si>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</si>
  <si>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</si>
  <si>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</si>
  <si>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</si>
  <si>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</si>
  <si>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</si>
  <si>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</si>
  <si>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</si>
  <si>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</si>
  <si>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</si>
  <si>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</si>
  <si>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</si>
  <si>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</si>
  <si>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</si>
  <si>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</si>
  <si>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</si>
  <si>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</si>
  <si>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</si>
  <si>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</si>
  <si>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</si>
  <si>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</si>
  <si>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</si>
  <si>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</si>
  <si>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</si>
  <si>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</si>
  <si>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</si>
  <si>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</si>
  <si>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</si>
  <si>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</si>
  <si>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</si>
  <si>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</si>
  <si>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</si>
  <si>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</si>
  <si>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</si>
  <si>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</si>
  <si>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</si>
  <si>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</si>
  <si>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</si>
  <si>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</si>
  <si>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</si>
  <si>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</si>
  <si>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</si>
  <si>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</si>
  <si>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</si>
  <si>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</si>
  <si>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</si>
  <si>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</si>
  <si>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</si>
  <si>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</si>
  <si>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</si>
  <si>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</si>
  <si>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</si>
  <si>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</si>
  <si>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</si>
  <si>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</si>
  <si>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</si>
  <si>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</si>
  <si>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</si>
  <si>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</si>
  <si>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</si>
  <si>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</si>
  <si>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</si>
  <si>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</si>
  <si>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</si>
  <si>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</si>
  <si>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</si>
  <si>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</si>
  <si>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</si>
  <si>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</si>
  <si>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</si>
  <si>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</si>
  <si>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</si>
  <si>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</si>
  <si>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</si>
  <si>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</si>
  <si>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</si>
  <si>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</si>
  <si>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</si>
  <si>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</si>
  <si>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</si>
  <si>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</si>
  <si>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</si>
  <si>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</si>
  <si>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</si>
  <si>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</si>
  <si>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</si>
  <si>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</si>
  <si>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</si>
  <si>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</si>
  <si>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</si>
  <si>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</si>
  <si>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</si>
  <si>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</si>
  <si>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</si>
  <si>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</si>
  <si>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</si>
  <si>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</si>
  <si>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</si>
  <si>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</si>
  <si>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</si>
  <si>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</si>
  <si>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</si>
  <si>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</si>
  <si>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</si>
  <si>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</si>
  <si>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</si>
  <si>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</si>
  <si>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</si>
  <si>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</si>
  <si>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</si>
  <si>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</si>
  <si>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</si>
  <si>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</si>
  <si>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</si>
  <si>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</si>
  <si>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</si>
  <si>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</si>
  <si>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</si>
  <si>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</si>
  <si>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</si>
  <si>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</si>
  <si>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</si>
  <si>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</si>
  <si>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</si>
  <si>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</si>
  <si>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</si>
  <si>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</si>
  <si>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</si>
  <si>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</si>
  <si>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</si>
  <si>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</si>
  <si>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</si>
  <si>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</si>
  <si>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</si>
  <si>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</si>
  <si>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</si>
  <si>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</si>
  <si>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</si>
  <si>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</si>
  <si>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</si>
  <si>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</si>
  <si>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</si>
  <si>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</si>
  <si>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</si>
  <si>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</si>
  <si>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</si>
  <si>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</si>
  <si>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</si>
  <si>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</si>
  <si>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</si>
  <si>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</si>
  <si>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</si>
  <si>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</si>
  <si>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</si>
  <si>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</si>
  <si>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</si>
  <si>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</si>
  <si>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</si>
  <si>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</si>
  <si>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</si>
  <si>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</si>
  <si>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</si>
  <si>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</si>
  <si>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</si>
  <si>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</si>
  <si>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</si>
  <si>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</si>
  <si>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</si>
  <si>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</si>
  <si>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</si>
  <si>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</si>
  <si>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</si>
  <si>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</si>
  <si>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</si>
  <si>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</si>
  <si>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</si>
  <si>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</si>
  <si>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</si>
  <si>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</si>
  <si>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</si>
  <si>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</si>
  <si>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</si>
  <si>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</si>
  <si>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</si>
  <si>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</si>
  <si>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</si>
  <si>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</si>
  <si>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</si>
  <si>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</si>
  <si>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</si>
  <si>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</si>
  <si>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</si>
  <si>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</si>
  <si>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</si>
  <si>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</si>
  <si>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</si>
  <si>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</si>
  <si>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</si>
  <si>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</si>
  <si>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</si>
  <si>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</si>
  <si>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</si>
  <si>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</si>
  <si>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</si>
  <si>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</si>
  <si>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</si>
  <si>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</si>
  <si>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</si>
  <si>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</si>
  <si>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</si>
  <si>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</si>
  <si>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</si>
  <si>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</si>
  <si>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</si>
  <si>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</si>
  <si>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</si>
  <si>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</si>
  <si>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</si>
  <si>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</si>
  <si>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</si>
  <si>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</si>
  <si>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</si>
  <si>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</si>
  <si>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</si>
  <si>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</si>
  <si>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</si>
  <si>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</si>
  <si>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</si>
  <si>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</si>
  <si>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</si>
  <si>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</si>
  <si>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</si>
  <si>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</si>
  <si>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</si>
  <si>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</si>
  <si>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</si>
  <si>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</si>
  <si>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</si>
  <si>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</si>
  <si>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</si>
  <si>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</si>
  <si>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</si>
  <si>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</si>
  <si>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</si>
  <si>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</si>
  <si>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</si>
  <si>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</si>
  <si>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</si>
  <si>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</si>
  <si>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</si>
  <si>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</si>
  <si>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</si>
  <si>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</si>
  <si>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</si>
  <si>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</si>
  <si>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</si>
  <si>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</si>
  <si>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</si>
  <si>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</si>
  <si>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</si>
  <si>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</si>
  <si>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</si>
  <si>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</si>
  <si>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</si>
  <si>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</si>
  <si>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</si>
  <si>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</si>
  <si>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</si>
  <si>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</si>
  <si>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</si>
  <si>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</si>
  <si>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</si>
  <si>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</si>
  <si>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</si>
  <si>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</si>
  <si>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</si>
  <si>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</si>
  <si>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</si>
  <si>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</si>
  <si>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</si>
  <si>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</si>
  <si>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</si>
  <si>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</si>
  <si>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</si>
  <si>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</si>
  <si>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</si>
  <si>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</si>
  <si>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</si>
  <si>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</si>
  <si>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</si>
  <si>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</si>
  <si>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</si>
  <si>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</si>
  <si>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</si>
  <si>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</si>
  <si>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</si>
  <si>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</si>
  <si>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</si>
  <si>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</si>
  <si>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</si>
  <si>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</si>
  <si>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</si>
  <si>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</si>
  <si>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</si>
  <si>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</si>
  <si>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</si>
  <si>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</si>
  <si>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</si>
  <si>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</si>
  <si>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</si>
  <si>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</si>
  <si>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</si>
  <si>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</si>
  <si>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</si>
  <si>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</si>
  <si>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</si>
  <si>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</si>
  <si>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</si>
  <si>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</si>
  <si>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</si>
  <si>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</si>
  <si>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</si>
  <si>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</si>
  <si>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</si>
  <si>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</si>
  <si>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</si>
  <si>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</si>
  <si>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</si>
  <si>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</si>
  <si>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</si>
  <si>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</si>
  <si>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</si>
  <si>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</si>
  <si>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</si>
  <si>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</si>
  <si>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</si>
  <si>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</si>
  <si>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</si>
  <si>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</si>
  <si>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</si>
  <si>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</si>
  <si>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</si>
  <si>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</si>
  <si>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</si>
  <si>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</si>
  <si>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</si>
  <si>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</si>
  <si>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</si>
  <si>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</si>
  <si>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</si>
  <si>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</si>
  <si>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</si>
  <si>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</si>
  <si>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</si>
  <si>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</si>
  <si>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</si>
  <si>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</si>
  <si>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</si>
  <si>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</si>
  <si>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</si>
  <si>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</si>
  <si>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</si>
  <si>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</si>
  <si>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</si>
  <si>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</si>
  <si>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</si>
  <si>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</si>
  <si>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</si>
  <si>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</si>
  <si>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</si>
  <si>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</si>
  <si>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</si>
  <si>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</si>
  <si>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</si>
  <si>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</si>
  <si>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</si>
  <si>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</si>
  <si>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</si>
  <si>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</si>
  <si>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</si>
  <si>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</si>
  <si>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</si>
  <si>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</si>
  <si>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</si>
  <si>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</si>
  <si>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</si>
  <si>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</si>
  <si>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</si>
  <si>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</si>
  <si>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</si>
  <si>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</si>
  <si>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</si>
  <si>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</si>
  <si>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</si>
  <si>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</si>
  <si>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</si>
  <si>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</si>
  <si>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</si>
  <si>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</si>
  <si>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</si>
  <si>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</si>
  <si>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</si>
  <si>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</si>
  <si>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</si>
  <si>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</si>
  <si>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</si>
  <si>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</si>
  <si>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</si>
  <si>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</si>
  <si>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</si>
  <si>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</si>
  <si>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</si>
  <si>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</si>
  <si>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</si>
  <si>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</si>
  <si>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</si>
  <si>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</si>
  <si>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</si>
  <si>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</si>
  <si>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</si>
  <si>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</si>
  <si>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</si>
  <si>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</si>
  <si>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</si>
  <si>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</si>
  <si>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</si>
  <si>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</si>
  <si>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</si>
  <si>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</si>
  <si>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</si>
  <si>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</si>
  <si>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</si>
  <si>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</si>
  <si>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</si>
  <si>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</si>
  <si>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</si>
  <si>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</si>
  <si>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</si>
  <si>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</si>
  <si>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</si>
  <si>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</si>
  <si>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</si>
  <si>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</si>
  <si>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</si>
  <si>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</si>
  <si>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</si>
  <si>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</si>
  <si>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</si>
  <si>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</si>
  <si>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</si>
  <si>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</si>
  <si>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</si>
  <si>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</si>
  <si>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</si>
  <si>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</si>
  <si>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</si>
  <si>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</si>
  <si>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</si>
  <si>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</si>
  <si>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</si>
  <si>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</si>
  <si>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</si>
  <si>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</si>
  <si>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</si>
  <si>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</si>
  <si>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</si>
  <si>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</si>
  <si>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</si>
  <si>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</si>
  <si>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</si>
  <si>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</si>
  <si>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</si>
  <si>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</si>
  <si>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</si>
  <si>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</si>
  <si>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</si>
  <si>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</si>
  <si>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</si>
  <si>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</si>
  <si>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</si>
  <si>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</si>
  <si>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</si>
  <si>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</si>
  <si>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</si>
  <si>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</si>
  <si>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</si>
  <si>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</si>
  <si>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</si>
  <si>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</si>
  <si>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</si>
  <si>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</si>
  <si>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</si>
  <si>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</si>
  <si>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</si>
  <si>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</si>
  <si>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</si>
  <si>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</si>
  <si>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</si>
  <si>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</si>
  <si>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</si>
  <si>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</si>
  <si>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</si>
  <si>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</si>
  <si>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</si>
  <si>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</si>
  <si>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</si>
  <si>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</si>
  <si>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</si>
  <si>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</si>
  <si>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</si>
  <si>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</si>
  <si>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</si>
  <si>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</si>
  <si>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</si>
  <si>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</si>
  <si>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</si>
  <si>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</si>
  <si>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</si>
  <si>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</si>
  <si>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</si>
  <si>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</si>
  <si>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</si>
  <si>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</si>
  <si>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</si>
  <si>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</si>
  <si>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</si>
  <si>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</si>
  <si>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</si>
  <si>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</si>
  <si>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</si>
  <si>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</si>
  <si>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</si>
  <si>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</si>
  <si>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</si>
  <si>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</si>
  <si>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</si>
  <si>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</si>
  <si>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</si>
  <si>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</si>
  <si>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</si>
  <si>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</si>
  <si>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</si>
  <si>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</si>
  <si>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</si>
  <si>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</si>
  <si>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</si>
  <si>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</si>
  <si>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</si>
  <si>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</si>
  <si>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</si>
  <si>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</si>
  <si>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</si>
  <si>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</si>
  <si>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</si>
  <si>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</si>
  <si>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</si>
  <si>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</si>
  <si>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</si>
  <si>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</si>
  <si>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</si>
  <si>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</si>
  <si>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</si>
  <si>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</si>
  <si>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</si>
  <si>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</si>
  <si>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</si>
  <si>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</si>
  <si>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</si>
  <si>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</si>
  <si>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</si>
  <si>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</si>
  <si>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</si>
  <si>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</si>
  <si>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</si>
  <si>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</si>
  <si>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</si>
  <si>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</si>
  <si>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</si>
  <si>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</si>
  <si>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</si>
  <si>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</si>
  <si>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</si>
  <si>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</si>
  <si>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</si>
  <si>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</si>
  <si>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</si>
  <si>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</si>
  <si>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</si>
  <si>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</si>
  <si>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</si>
  <si>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</si>
  <si>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</si>
  <si>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</si>
  <si>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</si>
  <si>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</si>
  <si>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</si>
  <si>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</si>
  <si>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</si>
  <si>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</si>
  <si>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</si>
  <si>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</si>
  <si>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</si>
  <si>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</si>
  <si>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</si>
  <si>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</si>
  <si>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</si>
  <si>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</si>
  <si>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</si>
  <si>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</si>
  <si>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</si>
  <si>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</si>
  <si>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</si>
  <si>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</si>
  <si>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</si>
  <si>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</si>
  <si>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</si>
  <si>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</si>
  <si>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</si>
  <si>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</si>
  <si>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</si>
  <si>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</si>
  <si>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</si>
  <si>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</si>
  <si>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</si>
  <si>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</si>
  <si>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</si>
  <si>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</si>
  <si>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</si>
  <si>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</si>
  <si>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</si>
  <si>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</si>
  <si>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</si>
  <si>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</si>
  <si>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</si>
  <si>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</si>
  <si>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</si>
  <si>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</si>
  <si>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</si>
  <si>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</si>
  <si>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</si>
  <si>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</si>
  <si>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</si>
  <si>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</si>
  <si>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</si>
  <si>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</si>
  <si>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</si>
  <si>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</si>
  <si>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</si>
  <si>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</si>
  <si>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</si>
  <si>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</si>
  <si>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</si>
  <si>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</si>
  <si>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</si>
  <si>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</si>
  <si>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</si>
  <si>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</si>
  <si>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</si>
  <si>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</si>
  <si>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</si>
  <si>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</si>
  <si>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</si>
  <si>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</si>
  <si>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</si>
  <si>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</si>
  <si>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</si>
  <si>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</si>
  <si>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</si>
  <si>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</si>
  <si>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</si>
  <si>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</si>
  <si>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</si>
  <si>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</si>
  <si>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</si>
  <si>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</si>
  <si>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</si>
  <si>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</si>
  <si>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</si>
  <si>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</si>
  <si>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</si>
  <si>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</si>
  <si>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</si>
  <si>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</si>
  <si>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</si>
  <si>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</si>
  <si>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</si>
  <si>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</si>
  <si>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</si>
  <si>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</si>
  <si>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</si>
  <si>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</si>
  <si>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</si>
  <si>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</si>
  <si>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</si>
  <si>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</si>
  <si>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</si>
  <si>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</si>
  <si>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</si>
  <si>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</si>
  <si>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</si>
  <si>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</si>
  <si>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</si>
  <si>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</si>
  <si>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</si>
  <si>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</si>
  <si>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</si>
  <si>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</si>
  <si>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</si>
  <si>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</si>
  <si>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</si>
  <si>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</si>
  <si>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</si>
  <si>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</si>
  <si>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</si>
  <si>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</si>
  <si>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</si>
  <si>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</si>
  <si>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</si>
  <si>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</si>
  <si>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</si>
  <si>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</si>
  <si>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</si>
  <si>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</si>
  <si>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</si>
  <si>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</si>
  <si>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</si>
  <si>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</si>
  <si>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</si>
  <si>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</si>
  <si>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</si>
  <si>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</si>
  <si>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</si>
  <si>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</si>
  <si>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</si>
  <si>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</si>
  <si>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</si>
  <si>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</si>
  <si>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</si>
  <si>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</si>
  <si>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</si>
  <si>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</si>
  <si>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</si>
  <si>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</si>
  <si>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</si>
  <si>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</si>
  <si>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</si>
  <si>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</si>
  <si>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</si>
  <si>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</si>
  <si>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</si>
  <si>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</si>
  <si>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</si>
  <si>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</si>
  <si>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</si>
  <si>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</si>
  <si>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</si>
  <si>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</si>
  <si>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</si>
  <si>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</si>
  <si>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</si>
  <si>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</si>
  <si>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</si>
  <si>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</si>
  <si>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</si>
  <si>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</si>
  <si>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</si>
  <si>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</si>
  <si>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</si>
  <si>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</si>
  <si>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</si>
  <si>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</si>
  <si>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</si>
  <si>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</si>
  <si>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</si>
  <si>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</si>
  <si>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</si>
  <si>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</si>
  <si>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</si>
  <si>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</si>
  <si>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</si>
  <si>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</si>
  <si>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</si>
  <si>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</si>
  <si>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</si>
  <si>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</si>
  <si>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</si>
  <si>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</si>
  <si>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</si>
  <si>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</si>
  <si>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</si>
  <si>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</si>
  <si>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</si>
  <si>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</si>
  <si>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</si>
  <si>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</si>
  <si>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</si>
  <si>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</si>
  <si>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</si>
  <si>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</si>
  <si>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</si>
  <si>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</si>
  <si>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</si>
  <si>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</si>
  <si>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</si>
  <si>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</si>
  <si>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</si>
  <si>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</si>
  <si>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</si>
  <si>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</si>
  <si>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</si>
  <si>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</si>
  <si>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</si>
  <si>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</si>
  <si>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</si>
  <si>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</si>
  <si>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</si>
  <si>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</si>
  <si>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</si>
  <si>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</si>
  <si>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</si>
  <si>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</si>
  <si>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</si>
  <si>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</si>
  <si>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</si>
  <si>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</si>
  <si>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</si>
  <si>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</si>
  <si>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</si>
  <si>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</si>
  <si>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</si>
  <si>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</si>
  <si>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</si>
  <si>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</si>
  <si>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</si>
  <si>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</si>
  <si>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</si>
  <si>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</si>
  <si>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</si>
  <si>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</si>
  <si>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</si>
  <si>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</si>
  <si>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</si>
  <si>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</si>
  <si>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</si>
  <si>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</si>
  <si>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</si>
  <si>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</si>
  <si>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</si>
  <si>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</si>
  <si>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</si>
  <si>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</si>
  <si>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</si>
  <si>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</si>
  <si>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</si>
  <si>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</si>
  <si>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</si>
  <si>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</si>
  <si>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</si>
  <si>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</si>
  <si>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</si>
  <si>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</si>
  <si>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</si>
  <si>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</si>
  <si>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</si>
  <si>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</si>
  <si>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</si>
  <si>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</si>
  <si>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</si>
  <si>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</si>
  <si>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</si>
  <si>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</si>
  <si>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</si>
  <si>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</si>
  <si>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</si>
  <si>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</si>
  <si>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</si>
  <si>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</si>
  <si>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</si>
  <si>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</si>
  <si>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</si>
  <si>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</si>
  <si>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</si>
  <si>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</si>
  <si>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</si>
  <si>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</si>
  <si>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</si>
  <si>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</si>
  <si>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</si>
  <si>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</si>
  <si>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</si>
  <si>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</si>
  <si>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</si>
  <si>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</si>
  <si>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</si>
  <si>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</si>
  <si>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</si>
  <si>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</si>
  <si>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</si>
  <si>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</si>
  <si>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</si>
  <si>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</si>
  <si>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</si>
  <si>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</si>
  <si>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</si>
  <si>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</si>
  <si>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</si>
  <si>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</si>
  <si>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</si>
  <si>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</si>
  <si>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</si>
  <si>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</si>
  <si>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</si>
  <si>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</si>
  <si>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</si>
  <si>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</si>
  <si>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</si>
  <si>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</si>
  <si>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</si>
  <si>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</si>
  <si>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</si>
  <si>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</si>
  <si>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</si>
  <si>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</si>
  <si>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</si>
  <si>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</si>
  <si>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</si>
  <si>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</si>
  <si>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</si>
  <si>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</si>
  <si>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</si>
  <si>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</si>
  <si>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</si>
  <si>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</si>
  <si>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</si>
  <si>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</si>
  <si>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</si>
  <si>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</si>
  <si>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</si>
  <si>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</si>
  <si>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</si>
  <si>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</si>
  <si>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</si>
  <si>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</si>
  <si>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</si>
  <si>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</si>
  <si>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</si>
  <si>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</si>
  <si>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</si>
  <si>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</si>
  <si>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</si>
  <si>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</si>
  <si>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</si>
  <si>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</si>
  <si>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</si>
  <si>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</si>
  <si>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</si>
  <si>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</si>
  <si>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</si>
  <si>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</si>
  <si>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</si>
  <si>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</si>
  <si>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</si>
  <si>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</si>
  <si>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</si>
  <si>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</si>
  <si>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</si>
  <si>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</si>
  <si>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</si>
  <si>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</si>
  <si>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</si>
  <si>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</si>
  <si>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</si>
  <si>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</si>
  <si>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</si>
  <si>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</si>
  <si>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</si>
  <si>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</si>
  <si>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</si>
  <si>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</si>
  <si>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</si>
  <si>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</si>
  <si>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</si>
  <si>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</si>
  <si>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</si>
  <si>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</si>
  <si>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</si>
  <si>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</si>
  <si>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</si>
  <si>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</si>
  <si>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</si>
  <si>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</si>
  <si>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</si>
  <si>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</si>
  <si>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</si>
  <si>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</si>
  <si>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</si>
  <si>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</si>
  <si>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</si>
  <si>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</si>
  <si>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</si>
  <si>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</si>
  <si>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</si>
  <si>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</si>
  <si>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</si>
  <si>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</si>
  <si>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</si>
  <si>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</si>
  <si>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</si>
  <si>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</si>
  <si>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</si>
  <si>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</si>
  <si>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</si>
  <si>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</si>
  <si>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</si>
  <si>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</si>
  <si>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</si>
  <si>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</si>
  <si>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</si>
  <si>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</si>
  <si>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</si>
  <si>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</si>
  <si>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</si>
  <si>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</si>
  <si>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</si>
  <si>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</si>
  <si>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</si>
  <si>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</si>
  <si>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</si>
  <si>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</si>
  <si>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</si>
  <si>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</si>
  <si>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</si>
  <si>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</si>
  <si>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</si>
  <si>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</si>
  <si>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</si>
  <si>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</si>
  <si>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</si>
  <si>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</si>
  <si>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</si>
  <si>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</si>
  <si>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</si>
  <si>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</si>
  <si>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</si>
  <si>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</si>
  <si>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</si>
  <si>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</si>
  <si>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</si>
  <si>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</si>
  <si>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</si>
  <si>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</si>
  <si>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</si>
  <si>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</si>
  <si>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</si>
  <si>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</si>
  <si>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</si>
  <si>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</si>
  <si>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</si>
  <si>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</si>
  <si>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</si>
  <si>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</si>
  <si>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</si>
  <si>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</si>
  <si>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</si>
  <si>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</si>
  <si>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</si>
  <si>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</si>
  <si>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</si>
  <si>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</si>
  <si>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</si>
  <si>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</si>
  <si>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</si>
  <si>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</si>
  <si>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</si>
  <si>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</si>
  <si>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</si>
  <si>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</si>
  <si>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</si>
  <si>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</si>
  <si>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</si>
  <si>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</si>
  <si>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</si>
  <si>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</si>
  <si>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</si>
  <si>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</si>
  <si>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</si>
  <si>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</si>
  <si>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</si>
  <si>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</si>
  <si>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</si>
  <si>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</si>
  <si>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</si>
  <si>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</si>
  <si>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</si>
  <si>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</si>
  <si>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</si>
  <si>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</si>
  <si>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</si>
  <si>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</si>
  <si>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</si>
  <si>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</si>
  <si>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</si>
  <si>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</si>
  <si>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</si>
  <si>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</si>
  <si>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</si>
  <si>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</si>
  <si>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</si>
  <si>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</si>
  <si>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</si>
  <si>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</si>
  <si>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</si>
  <si>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</si>
  <si>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</si>
  <si>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</si>
  <si>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</si>
  <si>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</si>
  <si>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</si>
  <si>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</si>
  <si>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</si>
  <si>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</si>
  <si>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</si>
  <si>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</si>
  <si>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</si>
  <si>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</si>
  <si>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</si>
  <si>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</si>
  <si>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</si>
  <si>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</si>
  <si>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</si>
  <si>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</si>
  <si>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</si>
  <si>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</si>
  <si>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</si>
  <si>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</si>
  <si>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</si>
  <si>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</si>
  <si>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</si>
  <si>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</si>
  <si>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</si>
  <si>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</si>
  <si>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</si>
  <si>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</si>
  <si>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</si>
  <si>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</si>
  <si>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</si>
  <si>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</si>
  <si>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</si>
  <si>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</si>
  <si>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</si>
  <si>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</si>
  <si>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</si>
  <si>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</si>
  <si>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</si>
  <si>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</si>
  <si>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</si>
  <si>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</si>
  <si>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</si>
  <si>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</si>
  <si>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</si>
  <si>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</si>
  <si>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</si>
  <si>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</si>
  <si>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</si>
  <si>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</si>
  <si>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</si>
  <si>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</si>
  <si>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</si>
  <si>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</si>
  <si>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</si>
  <si>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</si>
  <si>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</si>
  <si>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</si>
  <si>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</si>
  <si>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</si>
  <si>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</si>
  <si>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</si>
  <si>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</si>
  <si>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</si>
  <si>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</si>
  <si>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</si>
  <si>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</si>
  <si>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</si>
  <si>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</si>
  <si>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</si>
  <si>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</si>
  <si>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</si>
  <si>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</si>
  <si>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</si>
  <si>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</si>
  <si>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</si>
  <si>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</si>
  <si>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</si>
  <si>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</si>
  <si>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</si>
  <si>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</si>
  <si>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</si>
  <si>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</si>
  <si>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</si>
  <si>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</si>
  <si>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</si>
  <si>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</si>
  <si>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</si>
  <si>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</si>
  <si>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</si>
  <si>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</si>
  <si>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</si>
  <si>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</si>
  <si>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</si>
  <si>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</si>
  <si>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</si>
  <si>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</si>
  <si>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</si>
  <si>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</si>
  <si>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</si>
  <si>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</si>
  <si>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</si>
  <si>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</si>
  <si>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</si>
  <si>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</si>
  <si>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</si>
  <si>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</si>
  <si>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</si>
  <si>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</si>
  <si>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</si>
  <si>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</si>
  <si>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</si>
  <si>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</si>
  <si>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</si>
  <si>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</si>
  <si>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</si>
  <si>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</si>
  <si>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</si>
  <si>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</si>
  <si>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</si>
  <si>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</si>
  <si>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</si>
  <si>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</si>
  <si>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</si>
  <si>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</si>
  <si>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</si>
  <si>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</si>
  <si>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</si>
  <si>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</si>
  <si>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</si>
  <si>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</si>
  <si>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</si>
  <si>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</si>
  <si>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</si>
  <si>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</si>
  <si>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</si>
  <si>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</si>
  <si>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</si>
  <si>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</si>
  <si>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</si>
  <si>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</si>
  <si>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</si>
  <si>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</si>
  <si>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</si>
  <si>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</si>
  <si>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</si>
  <si>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</si>
  <si>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</si>
  <si>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</si>
  <si>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</si>
  <si>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</si>
  <si>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</si>
  <si>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</si>
  <si>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</si>
  <si>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</si>
  <si>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</si>
  <si>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</si>
  <si>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</si>
  <si>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</si>
  <si>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</si>
  <si>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</si>
  <si>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</si>
  <si>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</si>
  <si>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</si>
  <si>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</si>
  <si>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</si>
  <si>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</si>
  <si>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</si>
  <si>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</si>
  <si>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</si>
  <si>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</si>
  <si>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</si>
  <si>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</si>
  <si>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</si>
  <si>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</si>
  <si>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</si>
  <si>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</si>
  <si>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</si>
  <si>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</si>
  <si>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</si>
  <si>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</si>
  <si>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</si>
  <si>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</si>
  <si>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</si>
  <si>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</si>
  <si>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</si>
  <si>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</si>
  <si>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</si>
  <si>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</si>
  <si>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</si>
  <si>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</si>
  <si>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</si>
  <si>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</si>
  <si>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</si>
  <si>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</si>
  <si>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</si>
  <si>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</si>
  <si>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</si>
  <si>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</si>
  <si>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</si>
  <si>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</si>
  <si>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</si>
  <si>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</si>
  <si>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</si>
  <si>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</si>
  <si>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</si>
  <si>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</si>
  <si>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</si>
  <si>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</si>
  <si>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</si>
  <si>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</si>
  <si>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</si>
  <si>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</si>
  <si>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</si>
  <si>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</si>
  <si>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</si>
  <si>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</si>
  <si>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</si>
  <si>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</si>
  <si>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</si>
  <si>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</si>
  <si>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</si>
  <si>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</si>
  <si>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</si>
  <si>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</si>
  <si>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</si>
  <si>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</si>
  <si>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</si>
  <si>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</si>
  <si>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</si>
  <si>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</si>
  <si>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</si>
  <si>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</si>
  <si>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</si>
  <si>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</si>
  <si>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</si>
  <si>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</si>
  <si>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</si>
  <si>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</si>
  <si>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</si>
  <si>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</si>
  <si>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</si>
  <si>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</si>
  <si>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</si>
  <si>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</si>
  <si>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</si>
  <si>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</si>
  <si>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</si>
  <si>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</si>
  <si>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</si>
  <si>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</si>
  <si>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</si>
  <si>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</si>
  <si>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</si>
  <si>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</si>
  <si>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</si>
  <si>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</si>
  <si>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</si>
  <si>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</si>
  <si>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</si>
  <si>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</si>
  <si>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</si>
  <si>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</si>
  <si>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</si>
  <si>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</si>
  <si>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</si>
  <si>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</si>
  <si>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</si>
  <si>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</si>
  <si>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</si>
  <si>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</si>
  <si>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</si>
  <si>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</si>
  <si>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</si>
  <si>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</si>
  <si>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</si>
  <si>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</si>
  <si>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</si>
  <si>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</si>
  <si>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</si>
  <si>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</si>
  <si>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</si>
  <si>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</si>
  <si>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</si>
  <si>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</si>
  <si>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</si>
  <si>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</si>
  <si>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</si>
  <si>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</si>
  <si>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</si>
  <si>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</si>
  <si>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</si>
  <si>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</si>
  <si>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</si>
  <si>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</si>
  <si>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</si>
  <si>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</si>
  <si>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</si>
  <si>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</si>
  <si>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</si>
  <si>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</si>
  <si>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</si>
  <si>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</si>
  <si>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</si>
  <si>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</si>
  <si>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</si>
  <si>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</si>
  <si>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</si>
  <si>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</si>
  <si>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</si>
  <si>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</si>
  <si>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</si>
  <si>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</si>
  <si>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</si>
  <si>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</si>
  <si>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</si>
  <si>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</si>
  <si>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</si>
  <si>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</si>
  <si>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</si>
  <si>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</si>
  <si>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</si>
  <si>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</si>
  <si>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</si>
  <si>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</si>
  <si>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</si>
  <si>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</si>
  <si>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</si>
  <si>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</si>
  <si>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</si>
  <si>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</si>
  <si>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</si>
  <si>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</si>
  <si>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</si>
  <si>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</si>
  <si>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</si>
  <si>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</si>
  <si>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</si>
  <si>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</si>
  <si>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</si>
  <si>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</si>
  <si>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</si>
  <si>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</si>
  <si>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</si>
  <si>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</si>
  <si>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</si>
  <si>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</si>
  <si>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</si>
  <si>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</si>
  <si>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</si>
  <si>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</si>
  <si>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</si>
  <si>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</si>
  <si>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</si>
  <si>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</si>
  <si>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</si>
  <si>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</si>
  <si>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</si>
  <si>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</si>
  <si>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</si>
  <si>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</si>
  <si>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</si>
  <si>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</si>
  <si>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</si>
  <si>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</si>
  <si>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</si>
  <si>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</si>
  <si>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</si>
  <si>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</si>
  <si>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</si>
  <si>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</si>
  <si>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</si>
  <si>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</si>
  <si>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</si>
  <si>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</si>
  <si>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</si>
  <si>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</si>
  <si>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</si>
  <si>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</si>
  <si>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</si>
  <si>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</si>
  <si>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</si>
  <si>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</si>
  <si>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</si>
  <si>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</si>
  <si>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</si>
  <si>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</si>
  <si>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</si>
  <si>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</si>
  <si>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</si>
  <si>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</si>
  <si>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</si>
  <si>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</si>
  <si>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</si>
  <si>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</si>
  <si>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</si>
  <si>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</si>
  <si>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</si>
  <si>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</si>
  <si>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</si>
  <si>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</si>
  <si>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</si>
  <si>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</si>
  <si>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</si>
  <si>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</si>
  <si>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</si>
  <si>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</si>
  <si>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</si>
  <si>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</si>
  <si>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</si>
  <si>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</si>
  <si>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</si>
  <si>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</si>
  <si>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</si>
  <si>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</si>
  <si>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</si>
  <si>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</si>
  <si>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</si>
  <si>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</si>
  <si>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</si>
  <si>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</si>
  <si>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</si>
  <si>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</si>
  <si>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</si>
  <si>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</si>
  <si>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</si>
  <si>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</si>
  <si>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</si>
  <si>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</si>
  <si>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</si>
  <si>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</si>
  <si>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</si>
  <si>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</si>
  <si>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</si>
  <si>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</si>
  <si>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</si>
  <si>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</si>
  <si>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</si>
  <si>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</si>
  <si>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</si>
  <si>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</si>
  <si>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</si>
  <si>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</si>
  <si>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</si>
  <si>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</si>
  <si>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</si>
  <si>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</si>
  <si>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</si>
  <si>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</si>
  <si>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</si>
  <si>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</si>
  <si>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</si>
  <si>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</si>
  <si>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</si>
  <si>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</si>
  <si>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</si>
  <si>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</si>
  <si>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</si>
  <si>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</si>
  <si>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</si>
  <si>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</si>
  <si>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</si>
  <si>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</si>
  <si>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</si>
  <si>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</si>
  <si>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</si>
  <si>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</si>
  <si>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</si>
  <si>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</si>
  <si>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</si>
  <si>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</si>
  <si>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</si>
  <si>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</si>
  <si>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</si>
  <si>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</si>
  <si>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</si>
  <si>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</si>
  <si>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</si>
  <si>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</si>
  <si>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</si>
  <si>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</si>
  <si>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</si>
  <si>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</si>
  <si>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</si>
  <si>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</si>
  <si>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</si>
  <si>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</si>
  <si>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</si>
  <si>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</si>
  <si>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</si>
  <si>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</si>
  <si>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</si>
  <si>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</si>
  <si>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</si>
  <si>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</si>
  <si>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</si>
  <si>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</si>
  <si>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</si>
  <si>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</si>
  <si>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</si>
  <si>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</si>
  <si>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</si>
  <si>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</si>
  <si>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</si>
  <si>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</si>
  <si>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</si>
  <si>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</si>
  <si>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</si>
  <si>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</si>
  <si>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</si>
  <si>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</si>
  <si>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</si>
  <si>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</si>
  <si>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</si>
  <si>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</si>
  <si>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</si>
  <si>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</si>
  <si>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</si>
  <si>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</si>
  <si>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</si>
  <si>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</si>
  <si>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</si>
  <si>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</si>
  <si>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</si>
  <si>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</si>
  <si>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</si>
  <si>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</si>
  <si>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</si>
  <si>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</si>
  <si>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</si>
  <si>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</si>
  <si>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</si>
  <si>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</si>
  <si>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</si>
  <si>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</si>
  <si>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</si>
  <si>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</si>
  <si>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</si>
  <si>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</si>
  <si>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</si>
  <si>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</si>
  <si>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</si>
  <si>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</si>
  <si>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</si>
  <si>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</si>
  <si>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</si>
  <si>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</si>
  <si>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</si>
  <si>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</si>
  <si>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</si>
  <si>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</si>
  <si>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</si>
  <si>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</si>
  <si>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</si>
  <si>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</si>
  <si>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</si>
  <si>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</si>
  <si>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</si>
  <si>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</si>
  <si>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</si>
  <si>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</si>
  <si>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</si>
  <si>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</si>
  <si>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</si>
  <si>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</si>
  <si>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</si>
  <si>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</si>
  <si>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</si>
  <si>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</si>
  <si>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</si>
  <si>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</si>
  <si>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</si>
  <si>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</si>
  <si>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</si>
  <si>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</si>
  <si>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</si>
  <si>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</si>
  <si>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</si>
  <si>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</si>
  <si>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</si>
  <si>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</si>
  <si>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</si>
  <si>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</si>
  <si>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</si>
  <si>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</si>
  <si>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</si>
  <si>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</si>
  <si>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</si>
  <si>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</si>
  <si>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</si>
  <si>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</si>
  <si>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</si>
  <si>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</si>
  <si>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</si>
  <si>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</si>
  <si>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</si>
  <si>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</si>
  <si>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</si>
  <si>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</si>
  <si>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</si>
  <si>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</si>
  <si>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</si>
  <si>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</si>
  <si>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</si>
  <si>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</si>
  <si>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</si>
  <si>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</si>
  <si>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</si>
  <si>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</si>
  <si>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</si>
  <si>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</si>
  <si>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</si>
  <si>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</si>
  <si>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</si>
  <si>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</si>
  <si>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</si>
  <si>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</si>
  <si>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</si>
  <si>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</si>
  <si>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</si>
  <si>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</si>
  <si>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</si>
  <si>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</si>
  <si>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</si>
  <si>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</si>
  <si>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</si>
  <si>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</si>
  <si>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</si>
  <si>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</si>
  <si>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</si>
  <si>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</si>
  <si>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</si>
  <si>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</si>
  <si>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</si>
  <si>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</si>
  <si>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</si>
  <si>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</si>
  <si>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</si>
  <si>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</si>
  <si>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</si>
  <si>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</si>
  <si>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</si>
  <si>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</si>
  <si>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</si>
  <si>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</si>
  <si>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</si>
  <si>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</si>
  <si>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</si>
  <si>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</si>
  <si>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</si>
  <si>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</si>
  <si>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</si>
  <si>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</si>
  <si>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</si>
  <si>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</si>
  <si>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</si>
  <si>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</si>
  <si>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</si>
  <si>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</si>
  <si>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</si>
  <si>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</si>
  <si>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</si>
  <si>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</si>
  <si>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</si>
  <si>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</si>
  <si>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</si>
  <si>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</si>
  <si>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</si>
  <si>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</si>
  <si>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</si>
  <si>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</si>
  <si>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</si>
  <si>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</si>
  <si>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</si>
  <si>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</si>
  <si>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</si>
  <si>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</si>
  <si>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</si>
  <si>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</si>
  <si>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</si>
  <si>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</si>
  <si>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</si>
  <si>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</si>
  <si>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</si>
  <si>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</si>
  <si>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</si>
  <si>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</si>
  <si>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</si>
  <si>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</si>
  <si>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</si>
  <si>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</si>
  <si>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</si>
  <si>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</si>
  <si>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</si>
  <si>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</si>
  <si>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</si>
  <si>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</si>
  <si>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</si>
  <si>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</si>
  <si>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</si>
  <si>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</si>
  <si>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</si>
  <si>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</si>
  <si>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</si>
  <si>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</si>
  <si>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</si>
  <si>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</si>
  <si>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</si>
  <si>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</si>
  <si>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</si>
  <si>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</si>
  <si>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</si>
  <si>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</si>
  <si>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</si>
  <si>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</si>
  <si>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</si>
  <si>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</si>
  <si>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</si>
  <si>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</si>
  <si>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</si>
  <si>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</si>
  <si>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</si>
  <si>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</si>
  <si>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</si>
  <si>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</si>
  <si>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</si>
  <si>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</si>
  <si>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</si>
  <si>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</si>
  <si>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</si>
  <si>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</si>
  <si>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</si>
  <si>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</si>
  <si>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</si>
  <si>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</si>
  <si>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</si>
  <si>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</si>
  <si>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</si>
  <si>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</si>
  <si>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</si>
  <si>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</si>
  <si>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</si>
  <si>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</si>
  <si>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</si>
  <si>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</si>
  <si>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</si>
  <si>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</si>
  <si>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</si>
  <si>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</si>
  <si>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</si>
  <si>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</si>
  <si>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</si>
  <si>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</si>
  <si>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</si>
  <si>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</si>
  <si>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</si>
  <si>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</si>
  <si>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</si>
  <si>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</si>
  <si>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</si>
  <si>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</si>
  <si>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</si>
  <si>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</si>
  <si>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</si>
  <si>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</si>
  <si>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</si>
  <si>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</si>
  <si>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</si>
  <si>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</si>
  <si>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</si>
  <si>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</si>
  <si>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</si>
  <si>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</si>
  <si>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</si>
  <si>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</si>
  <si>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</si>
  <si>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</si>
  <si>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</si>
  <si>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</si>
  <si>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</si>
  <si>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</si>
  <si>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</si>
  <si>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</si>
  <si>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</si>
  <si>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</si>
  <si>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</si>
  <si>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</si>
  <si>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</si>
  <si>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</si>
  <si>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</si>
  <si>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</si>
  <si>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</si>
  <si>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</si>
  <si>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</si>
  <si>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</si>
  <si>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</si>
  <si>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</si>
  <si>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</si>
  <si>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</si>
  <si>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</si>
  <si>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</si>
  <si>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</si>
  <si>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</si>
  <si>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</si>
  <si>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</si>
  <si>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</si>
  <si>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</si>
  <si>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</si>
  <si>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</si>
  <si>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</si>
  <si>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</si>
  <si>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</si>
  <si>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</si>
  <si>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</si>
  <si>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</si>
  <si>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</si>
  <si>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</si>
  <si>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</si>
  <si>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</si>
  <si>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</si>
  <si>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</si>
  <si>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</si>
  <si>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</si>
  <si>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</si>
  <si>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</si>
  <si>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</si>
  <si>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</si>
  <si>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</si>
  <si>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</si>
  <si>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</si>
  <si>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</si>
  <si>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</si>
  <si>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</si>
  <si>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</si>
  <si>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</si>
  <si>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</si>
  <si>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</si>
  <si>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</si>
  <si>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</si>
  <si>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</si>
  <si>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</si>
  <si>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</si>
  <si>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</si>
  <si>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</si>
  <si>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</si>
  <si>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</si>
  <si>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</si>
  <si>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</si>
  <si>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</si>
  <si>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</si>
  <si>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</si>
  <si>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</si>
  <si>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</si>
  <si>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</si>
  <si>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</si>
  <si>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</si>
  <si>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</si>
  <si>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</si>
  <si>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</si>
  <si>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</si>
  <si>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</si>
  <si>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</si>
  <si>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</si>
  <si>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</si>
  <si>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</si>
  <si>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</si>
  <si>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</si>
  <si>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</si>
  <si>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</si>
  <si>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</si>
  <si>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</si>
  <si>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</si>
  <si>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</si>
  <si>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</si>
  <si>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</si>
  <si>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</si>
  <si>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</si>
  <si>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</si>
  <si>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</si>
  <si>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</si>
  <si>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</si>
  <si>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</si>
  <si>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</si>
  <si>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</si>
  <si>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</si>
  <si>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</si>
  <si>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</si>
  <si>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</si>
  <si>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</si>
  <si>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</si>
  <si>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</si>
  <si>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</si>
  <si>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</si>
  <si>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</si>
  <si>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</si>
  <si>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</si>
  <si>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</si>
  <si>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</si>
  <si>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</si>
  <si>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</si>
  <si>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</si>
  <si>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</si>
  <si>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</si>
  <si>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</si>
  <si>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</si>
  <si>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</si>
  <si>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</si>
  <si>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</si>
  <si>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</si>
  <si>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</si>
  <si>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</si>
  <si>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</si>
  <si>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</si>
  <si>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</si>
  <si>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</si>
  <si>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</si>
  <si>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</si>
  <si>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</si>
  <si>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</si>
  <si>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</si>
  <si>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</si>
  <si>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</si>
  <si>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</si>
  <si>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</si>
  <si>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</si>
  <si>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</si>
  <si>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</si>
  <si>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</si>
  <si>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</si>
  <si>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</si>
  <si>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</si>
  <si>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</si>
  <si>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</si>
  <si>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</si>
  <si>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</si>
  <si>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</si>
  <si>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</si>
  <si>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</si>
  <si>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</si>
  <si>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</si>
  <si>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</si>
  <si>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</si>
  <si>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</si>
  <si>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</si>
  <si>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</si>
  <si>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</si>
  <si>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</si>
  <si>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</si>
  <si>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</si>
  <si>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</si>
  <si>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</si>
  <si>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</si>
  <si>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</si>
  <si>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</si>
  <si>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</si>
  <si>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</si>
  <si>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</si>
  <si>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</si>
  <si>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</si>
  <si>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</si>
  <si>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</si>
  <si>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</si>
  <si>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</si>
  <si>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</si>
  <si>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</si>
  <si>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</si>
  <si>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</si>
  <si>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</si>
  <si>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</si>
  <si>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</si>
  <si>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</si>
  <si>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</si>
  <si>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</si>
  <si>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</si>
  <si>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</si>
  <si>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</si>
  <si>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</si>
  <si>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</si>
  <si>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</si>
  <si>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</si>
  <si>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</si>
  <si>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</si>
  <si>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</si>
  <si>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</si>
  <si>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</si>
  <si>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</si>
  <si>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</si>
  <si>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</si>
  <si>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</si>
  <si>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</si>
  <si>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</si>
  <si>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2021-44-10001172</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</si>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</sst>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B59" sqref="B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698</v>
      </c>
      <c r="K20" s="148">
        <v>5503097718</v>
      </c>
      <c r="L20" s="149"/>
      <c r="M20" s="149">
        <v>44561</v>
      </c>
      <c r="N20" s="132">
        <f>+(M20-L20)/30</f>
        <v>1485.3666666666666</v>
      </c>
      <c r="O20" s="135"/>
      <c r="U20" s="131"/>
      <c r="V20" s="105">
        <f ca="1">NOW()</f>
        <v>44193.621748958336</v>
      </c>
      <c r="W20" s="105">
        <f ca="1">NOW()</f>
        <v>44193.621748958336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2682</v>
      </c>
      <c r="E48" s="142">
        <v>38869</v>
      </c>
      <c r="F48" s="142">
        <v>39082</v>
      </c>
      <c r="G48" s="157">
        <f>IF(AND(E48&lt;&gt;"",F48&lt;&gt;""),((F48-E48)/30),"")</f>
        <v>7.1</v>
      </c>
      <c r="H48" s="116" t="s">
        <v>2697</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2683</v>
      </c>
      <c r="E49" s="142">
        <v>39083</v>
      </c>
      <c r="F49" s="142">
        <v>39447</v>
      </c>
      <c r="G49" s="157">
        <f t="shared" ref="G49:G50" si="2">IF(AND(E49&lt;&gt;"",F49&lt;&gt;""),((F49-E49)/30),"")</f>
        <v>12.133333333333333</v>
      </c>
      <c r="H49" s="116" t="s">
        <v>2697</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2684</v>
      </c>
      <c r="E50" s="142">
        <v>39448</v>
      </c>
      <c r="F50" s="142">
        <v>39813</v>
      </c>
      <c r="G50" s="157">
        <f t="shared" si="2"/>
        <v>12.166666666666666</v>
      </c>
      <c r="H50" s="116" t="s">
        <v>2697</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2685</v>
      </c>
      <c r="E51" s="142">
        <v>39814</v>
      </c>
      <c r="F51" s="142">
        <v>40178</v>
      </c>
      <c r="G51" s="157">
        <f t="shared" ref="G51:G107" si="3">IF(AND(E51&lt;&gt;"",F51&lt;&gt;""),((F51-E51)/30),"")</f>
        <v>12.133333333333333</v>
      </c>
      <c r="H51" s="116" t="s">
        <v>2697</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2686</v>
      </c>
      <c r="E52" s="142">
        <v>40179</v>
      </c>
      <c r="F52" s="142">
        <v>40543</v>
      </c>
      <c r="G52" s="157">
        <f t="shared" si="3"/>
        <v>12.133333333333333</v>
      </c>
      <c r="H52" s="116" t="s">
        <v>2697</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2687</v>
      </c>
      <c r="E53" s="142">
        <v>40544</v>
      </c>
      <c r="F53" s="142">
        <v>40908</v>
      </c>
      <c r="G53" s="157">
        <f t="shared" si="3"/>
        <v>12.133333333333333</v>
      </c>
      <c r="H53" s="116" t="s">
        <v>2697</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2688</v>
      </c>
      <c r="E54" s="142">
        <v>40909</v>
      </c>
      <c r="F54" s="142">
        <v>41274</v>
      </c>
      <c r="G54" s="157">
        <f t="shared" si="3"/>
        <v>12.166666666666666</v>
      </c>
      <c r="H54" s="116" t="s">
        <v>2697</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2689</v>
      </c>
      <c r="E55" s="142">
        <v>41275</v>
      </c>
      <c r="F55" s="142">
        <v>41639</v>
      </c>
      <c r="G55" s="157">
        <f t="shared" si="3"/>
        <v>12.133333333333333</v>
      </c>
      <c r="H55" s="116" t="s">
        <v>2697</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2690</v>
      </c>
      <c r="E56" s="142">
        <v>41640</v>
      </c>
      <c r="F56" s="142">
        <v>42004</v>
      </c>
      <c r="G56" s="157">
        <f t="shared" si="3"/>
        <v>12.133333333333333</v>
      </c>
      <c r="H56" s="116" t="s">
        <v>2697</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2691</v>
      </c>
      <c r="E57" s="142">
        <v>42005</v>
      </c>
      <c r="F57" s="142">
        <v>42369</v>
      </c>
      <c r="G57" s="157">
        <f t="shared" si="3"/>
        <v>12.133333333333333</v>
      </c>
      <c r="H57" s="116" t="s">
        <v>2697</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2692</v>
      </c>
      <c r="E58" s="142">
        <v>42370</v>
      </c>
      <c r="F58" s="142">
        <v>42735</v>
      </c>
      <c r="G58" s="157">
        <f t="shared" si="3"/>
        <v>12.166666666666666</v>
      </c>
      <c r="H58" s="116" t="s">
        <v>2697</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2693</v>
      </c>
      <c r="E59" s="142">
        <v>42736</v>
      </c>
      <c r="F59" s="142">
        <v>43100</v>
      </c>
      <c r="G59" s="157">
        <f t="shared" si="3"/>
        <v>12.133333333333333</v>
      </c>
      <c r="H59" s="116" t="s">
        <v>2697</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2694</v>
      </c>
      <c r="E60" s="142">
        <v>43101</v>
      </c>
      <c r="F60" s="142">
        <v>43465</v>
      </c>
      <c r="G60" s="157">
        <f t="shared" si="3"/>
        <v>12.133333333333333</v>
      </c>
      <c r="H60" s="116" t="s">
        <v>2697</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2695</v>
      </c>
      <c r="E61" s="142">
        <v>43466</v>
      </c>
      <c r="F61" s="142">
        <v>43830</v>
      </c>
      <c r="G61" s="157">
        <f t="shared" si="3"/>
        <v>12.133333333333333</v>
      </c>
      <c r="H61" s="116" t="s">
        <v>2697</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2696</v>
      </c>
      <c r="E62" s="142">
        <v>43831</v>
      </c>
      <c r="F62" s="142">
        <v>44196</v>
      </c>
      <c r="G62" s="157">
        <f t="shared" si="3"/>
        <v>12.166666666666666</v>
      </c>
      <c r="H62" s="116" t="s">
        <v>2697</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330185863.07999998</v>
      </c>
      <c r="F185" s="92"/>
      <c r="G185" s="93"/>
      <c r="H185" s="88"/>
      <c r="I185" s="90" t="s">
        <v>2627</v>
      </c>
      <c r="J185" s="163">
        <f>+SUM(M179:M183)</f>
        <v>0.05</v>
      </c>
      <c r="K185" s="199" t="s">
        <v>2628</v>
      </c>
      <c r="L185" s="199"/>
      <c r="M185" s="94">
        <f>+J185*(SUM(K20:K35))</f>
        <v>275154885.90000004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2020-12-28T20:55:29Z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