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 i3\Desktop\INVITACION CRESER\1000124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87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<sst xmlns="http://schemas.openxmlformats.org/spreadsheetml/2006/main" count="3169" uniqueCount="2713">
  <si>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</si>
  <si>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</si>
  <si>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</si>
  <si>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</si>
  <si>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</si>
  <si>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</si>
  <si>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</si>
  <si>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</si>
  <si>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</si>
  <si>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</si>
  <si>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</si>
  <si>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</si>
  <si>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</si>
  <si>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</si>
  <si>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</si>
  <si>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</si>
  <si>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</si>
  <si>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</si>
  <si>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</si>
  <si>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</si>
  <si>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</si>
  <si>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</si>
  <si>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</si>
  <si>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</si>
  <si>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</si>
  <si>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</si>
  <si>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</si>
  <si>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</si>
  <si>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</si>
  <si>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</si>
  <si>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</si>
  <si>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</si>
  <si>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</si>
  <si>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</si>
  <si>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</si>
  <si>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</si>
  <si>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</si>
  <si>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</si>
  <si>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</si>
  <si>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</si>
  <si>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</si>
  <si>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</si>
  <si>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</si>
  <si>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</si>
  <si>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</si>
  <si>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</si>
  <si>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</si>
  <si>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</si>
  <si>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</si>
  <si>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</si>
  <si>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</si>
  <si>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</si>
  <si>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</si>
  <si>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</si>
  <si>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</si>
  <si>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</si>
  <si>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</si>
  <si>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</si>
  <si>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</si>
  <si>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</si>
  <si>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</si>
  <si>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</si>
  <si>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</si>
  <si>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</si>
  <si>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</si>
  <si>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</si>
  <si>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</si>
  <si>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</si>
  <si>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</si>
  <si>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</si>
  <si>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</si>
  <si>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</si>
  <si>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</si>
  <si>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</si>
  <si>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</si>
  <si>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</si>
  <si>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</si>
  <si>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</si>
  <si>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</si>
  <si>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</si>
  <si>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</si>
  <si>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</si>
  <si>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</si>
  <si>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</si>
  <si>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</si>
  <si>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</si>
  <si>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</si>
  <si>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</si>
  <si>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</si>
  <si>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</si>
  <si>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</si>
  <si>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</si>
  <si>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</si>
  <si>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</si>
  <si>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</si>
  <si>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</si>
  <si>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</si>
  <si>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</si>
  <si>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</si>
  <si>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</si>
  <si>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</si>
  <si>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</si>
  <si>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</si>
  <si>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</si>
  <si>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</si>
  <si>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</si>
  <si>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</si>
  <si>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</si>
  <si>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</si>
  <si>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</si>
  <si>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</si>
  <si>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</si>
  <si>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</si>
  <si>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</si>
  <si>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</si>
  <si>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</si>
  <si>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</si>
  <si>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</si>
  <si>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</si>
  <si>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</si>
  <si>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</si>
  <si>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</si>
  <si>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</si>
  <si>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</si>
  <si>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</si>
  <si>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</si>
  <si>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</si>
  <si>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</si>
  <si>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</si>
  <si>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</si>
  <si>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</si>
  <si>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</si>
  <si>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</si>
  <si>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</si>
  <si>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</si>
  <si>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</si>
  <si>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</si>
  <si>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</si>
  <si>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</si>
  <si>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</si>
  <si>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</si>
  <si>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</si>
  <si>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</si>
  <si>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</si>
  <si>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</si>
  <si>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</si>
  <si>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</si>
  <si>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</si>
  <si>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</si>
  <si>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</si>
  <si>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</si>
  <si>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</si>
  <si>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</si>
  <si>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</si>
  <si>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</si>
  <si>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</si>
  <si>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</si>
  <si>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</si>
  <si>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</si>
  <si>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</si>
  <si>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</si>
  <si>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</si>
  <si>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</si>
  <si>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</si>
  <si>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</si>
  <si>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</si>
  <si>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</si>
  <si>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</si>
  <si>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</si>
  <si>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</si>
  <si>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</si>
  <si>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</si>
  <si>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</si>
  <si>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</si>
  <si>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</si>
  <si>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</si>
  <si>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</si>
  <si>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</si>
  <si>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</si>
  <si>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</si>
  <si>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</si>
  <si>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</si>
  <si>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</si>
  <si>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</si>
  <si>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</si>
  <si>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</si>
  <si>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</si>
  <si>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</si>
  <si>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</si>
  <si>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</si>
  <si>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</si>
  <si>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</si>
  <si>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</si>
  <si>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</si>
  <si>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</si>
  <si>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</si>
  <si>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</si>
  <si>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</si>
  <si>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</si>
  <si>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</si>
  <si>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</si>
  <si>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</si>
  <si>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</si>
  <si>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</si>
  <si>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</si>
  <si>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</si>
  <si>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</si>
  <si>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</si>
  <si>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</si>
  <si>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</si>
  <si>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</si>
  <si>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</si>
  <si>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</si>
  <si>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</si>
  <si>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</si>
  <si>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</si>
  <si>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</si>
  <si>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</si>
  <si>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</si>
  <si>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</si>
  <si>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</si>
  <si>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</si>
  <si>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</si>
  <si>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</si>
  <si>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</si>
  <si>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</si>
  <si>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</si>
  <si>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</si>
  <si>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</si>
  <si>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</si>
  <si>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</si>
  <si>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</si>
  <si>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</si>
  <si>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</si>
  <si>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</si>
  <si>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</si>
  <si>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</si>
  <si>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</si>
  <si>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</si>
  <si>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</si>
  <si>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</si>
  <si>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</si>
  <si>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</si>
  <si>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</si>
  <si>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</si>
  <si>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</si>
  <si>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</si>
  <si>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</si>
  <si>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</si>
  <si>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</si>
  <si>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</si>
  <si>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</si>
  <si>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</si>
  <si>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</si>
  <si>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</si>
  <si>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</si>
  <si>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</si>
  <si>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</si>
  <si>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</si>
  <si>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</si>
  <si>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</si>
  <si>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</si>
  <si>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</si>
  <si>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</si>
  <si>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</si>
  <si>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</si>
  <si>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</si>
  <si>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</si>
  <si>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</si>
  <si>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</si>
  <si>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</si>
  <si>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</si>
  <si>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</si>
  <si>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</si>
  <si>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</si>
  <si>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</si>
  <si>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</si>
  <si>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</si>
  <si>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</si>
  <si>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</si>
  <si>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</si>
  <si>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</si>
  <si>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</si>
  <si>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</si>
  <si>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</si>
  <si>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</si>
  <si>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</si>
  <si>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</si>
  <si>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</si>
  <si>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</si>
  <si>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</si>
  <si>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</si>
  <si>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</si>
  <si>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</si>
  <si>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</si>
  <si>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</si>
  <si>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</si>
  <si>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</si>
  <si>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</si>
  <si>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</si>
  <si>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</si>
  <si>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</si>
  <si>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</si>
  <si>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</si>
  <si>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</si>
  <si>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</si>
  <si>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</si>
  <si>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</si>
  <si>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</si>
  <si>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</si>
  <si>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</si>
  <si>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</si>
  <si>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</si>
  <si>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</si>
  <si>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</si>
  <si>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</si>
  <si>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</si>
  <si>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</si>
  <si>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</si>
  <si>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</si>
  <si>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</si>
  <si>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</si>
  <si>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</si>
  <si>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</si>
  <si>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</si>
  <si>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</si>
  <si>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</si>
  <si>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</si>
  <si>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</si>
  <si>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</si>
  <si>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</si>
  <si>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</si>
  <si>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</si>
  <si>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</si>
  <si>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</si>
  <si>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</si>
  <si>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</si>
  <si>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</si>
  <si>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</si>
  <si>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</si>
  <si>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</si>
  <si>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</si>
  <si>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</si>
  <si>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</si>
  <si>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</si>
  <si>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</si>
  <si>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</si>
  <si>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</si>
  <si>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</si>
  <si>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</si>
  <si>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</si>
  <si>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</si>
  <si>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</si>
  <si>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</si>
  <si>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</si>
  <si>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</si>
  <si>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</si>
  <si>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</si>
  <si>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</si>
  <si>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</si>
  <si>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</si>
  <si>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</si>
  <si>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</si>
  <si>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</si>
  <si>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</si>
  <si>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</si>
  <si>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</si>
  <si>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</si>
  <si>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</si>
  <si>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</si>
  <si>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</si>
  <si>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</si>
  <si>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</si>
  <si>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</si>
  <si>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</si>
  <si>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</si>
  <si>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</si>
  <si>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</si>
  <si>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</si>
  <si>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</si>
  <si>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</si>
  <si>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</si>
  <si>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</si>
  <si>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</si>
  <si>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</si>
  <si>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</si>
  <si>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</si>
  <si>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</si>
  <si>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</si>
  <si>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</si>
  <si>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</si>
  <si>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</si>
  <si>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</si>
  <si>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</si>
  <si>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</si>
  <si>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</si>
  <si>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</si>
  <si>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</si>
  <si>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</si>
  <si>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</si>
  <si>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</si>
  <si>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</si>
  <si>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</si>
  <si>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</si>
  <si>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</si>
  <si>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</si>
  <si>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</si>
  <si>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</si>
  <si>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</si>
  <si>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</si>
  <si>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</si>
  <si>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</si>
  <si>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</si>
  <si>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</si>
  <si>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</si>
  <si>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</si>
  <si>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</si>
  <si>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</si>
  <si>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</si>
  <si>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</si>
  <si>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</si>
  <si>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</si>
  <si>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</si>
  <si>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</si>
  <si>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</si>
  <si>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</si>
  <si>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</si>
  <si>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</si>
  <si>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</si>
  <si>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</si>
  <si>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</si>
  <si>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</si>
  <si>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</si>
  <si>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</si>
  <si>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</si>
  <si>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</si>
  <si>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</si>
  <si>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</si>
  <si>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</si>
  <si>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</si>
  <si>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</si>
  <si>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</si>
  <si>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</si>
  <si>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</si>
  <si>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</si>
  <si>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</si>
  <si>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</si>
  <si>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</si>
  <si>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</si>
  <si>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</si>
  <si>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</si>
  <si>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</si>
  <si>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</si>
  <si>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</si>
  <si>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</si>
  <si>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</si>
  <si>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</si>
  <si>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</si>
  <si>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</si>
  <si>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</si>
  <si>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</si>
  <si>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</si>
  <si>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</si>
  <si>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</si>
  <si>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</si>
  <si>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</si>
  <si>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</si>
  <si>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</si>
  <si>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</si>
  <si>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</si>
  <si>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</si>
  <si>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</si>
  <si>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</si>
  <si>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</si>
  <si>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</si>
  <si>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</si>
  <si>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</si>
  <si>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</si>
  <si>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</si>
  <si>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</si>
  <si>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</si>
  <si>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</si>
  <si>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</si>
  <si>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</si>
  <si>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</si>
  <si>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</si>
  <si>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</si>
  <si>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</si>
  <si>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</si>
  <si>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</si>
  <si>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</si>
  <si>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</si>
  <si>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</si>
  <si>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</si>
  <si>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</si>
  <si>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</si>
  <si>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</si>
  <si>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</si>
  <si>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</si>
  <si>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</si>
  <si>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</si>
  <si>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</si>
  <si>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</si>
  <si>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</si>
  <si>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</si>
  <si>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</si>
  <si>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</si>
  <si>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</si>
  <si>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</si>
  <si>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</si>
  <si>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</si>
  <si>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</si>
  <si>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</si>
  <si>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</si>
  <si>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</si>
  <si>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</si>
  <si>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</si>
  <si>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</si>
  <si>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</si>
  <si>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</si>
  <si>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</si>
  <si>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</si>
  <si>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</si>
  <si>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</si>
  <si>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</si>
  <si>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</si>
  <si>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</si>
  <si>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</si>
  <si>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</si>
  <si>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</si>
  <si>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</si>
  <si>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</si>
  <si>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</si>
  <si>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</si>
  <si>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</si>
  <si>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</si>
  <si>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</si>
  <si>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</si>
  <si>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</si>
  <si>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</si>
  <si>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</si>
  <si>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</si>
  <si>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</si>
  <si>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</si>
  <si>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</si>
  <si>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</si>
  <si>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</si>
  <si>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</si>
  <si>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</si>
  <si>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</si>
  <si>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</si>
  <si>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</si>
  <si>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</si>
  <si>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</si>
  <si>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</si>
  <si>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</si>
  <si>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</si>
  <si>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</si>
  <si>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</si>
  <si>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</si>
  <si>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</si>
  <si>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</si>
  <si>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</si>
  <si>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</si>
  <si>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</si>
  <si>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</si>
  <si>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</si>
  <si>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</si>
  <si>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</si>
  <si>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</si>
  <si>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</si>
  <si>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</si>
  <si>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</si>
  <si>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</si>
  <si>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</si>
  <si>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</si>
  <si>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</si>
  <si>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</si>
  <si>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</si>
  <si>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</si>
  <si>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</si>
  <si>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</si>
  <si>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</si>
  <si>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</si>
  <si>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</si>
  <si>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</si>
  <si>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</si>
  <si>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</si>
  <si>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</si>
  <si>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</si>
  <si>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</si>
  <si>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</si>
  <si>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</si>
  <si>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</si>
  <si>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</si>
  <si>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</si>
  <si>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</si>
  <si>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</si>
  <si>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</si>
  <si>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</si>
  <si>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</si>
  <si>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</si>
  <si>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</si>
  <si>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</si>
  <si>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</si>
  <si>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</si>
  <si>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</si>
  <si>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</si>
  <si>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</si>
  <si>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</si>
  <si>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</si>
  <si>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</si>
  <si>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</si>
  <si>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</si>
  <si>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</si>
  <si>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</si>
  <si>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</si>
  <si>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</si>
  <si>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</si>
  <si>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</si>
  <si>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</si>
  <si>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</si>
  <si>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</si>
  <si>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</si>
  <si>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</si>
  <si>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</si>
  <si>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</si>
  <si>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</si>
  <si>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</si>
  <si>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</si>
  <si>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</si>
  <si>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</si>
  <si>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</si>
  <si>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</si>
  <si>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</si>
  <si>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</si>
  <si>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</si>
  <si>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</si>
  <si>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</si>
  <si>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</si>
  <si>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</si>
  <si>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</si>
  <si>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</si>
  <si>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</si>
  <si>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</si>
  <si>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</si>
  <si>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</si>
  <si>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</si>
  <si>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</si>
  <si>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</si>
  <si>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</si>
  <si>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</si>
  <si>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</si>
  <si>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</si>
  <si>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</si>
  <si>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</si>
  <si>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</si>
  <si>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</si>
  <si>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</si>
  <si>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</si>
  <si>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</si>
  <si>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</si>
  <si>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</si>
  <si>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</si>
  <si>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</si>
  <si>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</si>
  <si>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</si>
  <si>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</si>
  <si>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</si>
  <si>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</si>
  <si>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</si>
  <si>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</si>
  <si>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</si>
  <si>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</si>
  <si>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</si>
  <si>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</si>
  <si>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</si>
  <si>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</si>
  <si>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</si>
  <si>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</si>
  <si>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</si>
  <si>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</si>
  <si>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</si>
  <si>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</si>
  <si>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</si>
  <si>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</si>
  <si>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</si>
  <si>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</si>
  <si>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</si>
  <si>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</si>
  <si>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</si>
  <si>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</si>
  <si>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</si>
  <si>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</si>
  <si>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</si>
  <si>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</si>
  <si>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</si>
  <si>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</si>
  <si>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</si>
  <si>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</si>
  <si>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</si>
  <si>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</si>
  <si>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</si>
  <si>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</si>
  <si>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</si>
  <si>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</si>
  <si>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</si>
  <si>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</si>
  <si>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</si>
  <si>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</si>
  <si>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</si>
  <si>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</si>
  <si>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</si>
  <si>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</si>
  <si>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</si>
  <si>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</si>
  <si>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</si>
  <si>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</si>
  <si>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</si>
  <si>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</si>
  <si>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</si>
  <si>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</si>
  <si>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</si>
  <si>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</si>
  <si>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</si>
  <si>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</si>
  <si>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</si>
  <si>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</si>
  <si>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</si>
  <si>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</si>
  <si>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</si>
  <si>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</si>
  <si>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</si>
  <si>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</si>
  <si>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</si>
  <si>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</si>
  <si>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</si>
  <si>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</si>
  <si>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</si>
  <si>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</si>
  <si>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</si>
  <si>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</si>
  <si>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</si>
  <si>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</si>
  <si>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</si>
  <si>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</si>
  <si>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</si>
  <si>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</si>
  <si>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</si>
  <si>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</si>
  <si>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</si>
  <si>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</si>
  <si>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</si>
  <si>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</si>
  <si>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</si>
  <si>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</si>
  <si>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</si>
  <si>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</si>
  <si>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</si>
  <si>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</si>
  <si>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</si>
  <si>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</si>
  <si>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</si>
  <si>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</si>
  <si>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</si>
  <si>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</si>
  <si>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</si>
  <si>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</si>
  <si>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</si>
  <si>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</si>
  <si>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</si>
  <si>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</si>
  <si>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</si>
  <si>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</si>
  <si>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</si>
  <si>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</si>
  <si>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</si>
  <si>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</si>
  <si>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</si>
  <si>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</si>
  <si>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</si>
  <si>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</si>
  <si>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</si>
  <si>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</si>
  <si>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</si>
  <si>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</si>
  <si>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</si>
  <si>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</si>
  <si>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</si>
  <si>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</si>
  <si>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</si>
  <si>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</si>
  <si>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</si>
  <si>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</si>
  <si>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</si>
  <si>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</si>
  <si>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</si>
  <si>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</si>
  <si>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</si>
  <si>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</si>
  <si>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</si>
  <si>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</si>
  <si>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</si>
  <si>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</si>
  <si>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</si>
  <si>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</si>
  <si>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</si>
  <si>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</si>
  <si>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</si>
  <si>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</si>
  <si>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</si>
  <si>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</si>
  <si>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</si>
  <si>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</si>
  <si>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</si>
  <si>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</si>
  <si>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</si>
  <si>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</si>
  <si>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</si>
  <si>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</si>
  <si>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</si>
  <si>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</si>
  <si>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</si>
  <si>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</si>
  <si>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</si>
  <si>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</si>
  <si>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</si>
  <si>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</si>
  <si>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</si>
  <si>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</si>
  <si>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</si>
  <si>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</si>
  <si>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</si>
  <si>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</si>
  <si>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</si>
  <si>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</si>
  <si>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</si>
  <si>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</si>
  <si>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</si>
  <si>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</si>
  <si>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</si>
  <si>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</si>
  <si>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</si>
  <si>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</si>
  <si>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</si>
  <si>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</si>
  <si>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</si>
  <si>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</si>
  <si>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</si>
  <si>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</si>
  <si>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</si>
  <si>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</si>
  <si>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</si>
  <si>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</si>
  <si>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</si>
  <si>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</si>
  <si>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</si>
  <si>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</si>
  <si>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</si>
  <si>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</si>
  <si>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</si>
  <si>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</si>
  <si>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</si>
  <si>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</si>
  <si>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</si>
  <si>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</si>
  <si>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</si>
  <si>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</si>
  <si>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</si>
  <si>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</si>
  <si>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</si>
  <si>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</si>
  <si>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</si>
  <si>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</si>
  <si>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</si>
  <si>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</si>
  <si>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</si>
  <si>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</si>
  <si>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</si>
  <si>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</si>
  <si>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</si>
  <si>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</si>
  <si>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</si>
  <si>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</si>
  <si>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</si>
  <si>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</si>
  <si>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</si>
  <si>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</si>
  <si>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</si>
  <si>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</si>
  <si>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</si>
  <si>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</si>
  <si>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</si>
  <si>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</si>
  <si>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</si>
  <si>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</si>
  <si>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</si>
  <si>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</si>
  <si>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</si>
  <si>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</si>
  <si>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</si>
  <si>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</si>
  <si>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</si>
  <si>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</si>
  <si>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</si>
  <si>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</si>
  <si>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</si>
  <si>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</si>
  <si>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</si>
  <si>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</si>
  <si>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</si>
  <si>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</si>
  <si>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</si>
  <si>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</si>
  <si>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</si>
  <si>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</si>
  <si>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</si>
  <si>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</si>
  <si>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</si>
  <si>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</si>
  <si>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</si>
  <si>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</si>
  <si>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</si>
  <si>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</si>
  <si>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</si>
  <si>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</si>
  <si>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</si>
  <si>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</si>
  <si>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</si>
  <si>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</si>
  <si>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</si>
  <si>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</si>
  <si>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</si>
  <si>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</si>
  <si>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</si>
  <si>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</si>
  <si>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</si>
  <si>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</si>
  <si>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</si>
  <si>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</si>
  <si>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</si>
  <si>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</si>
  <si>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</si>
  <si>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</si>
  <si>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</si>
  <si>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</si>
  <si>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</si>
  <si>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</si>
  <si>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</si>
  <si>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</si>
  <si>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</si>
  <si>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</si>
  <si>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</si>
  <si>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</si>
  <si>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</si>
  <si>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</si>
  <si>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</si>
  <si>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</si>
  <si>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</si>
  <si>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</si>
  <si>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</si>
  <si>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</si>
  <si>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</si>
  <si>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</si>
  <si>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</si>
  <si>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</si>
  <si>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</si>
  <si>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</si>
  <si>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</si>
  <si>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</si>
  <si>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</si>
  <si>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</si>
  <si>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</si>
  <si>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</si>
  <si>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</si>
  <si>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</si>
  <si>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</si>
  <si>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</si>
  <si>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</si>
  <si>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</si>
  <si>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</si>
  <si>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</si>
  <si>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</si>
  <si>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</si>
  <si>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</si>
  <si>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</si>
  <si>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</si>
  <si>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</si>
  <si>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</si>
  <si>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</si>
  <si>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</si>
  <si>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</si>
  <si>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</si>
  <si>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</si>
  <si>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</si>
  <si>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</si>
  <si>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</si>
  <si>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</si>
  <si>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</si>
  <si>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</si>
  <si>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</si>
  <si>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</si>
  <si>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</si>
  <si>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</si>
  <si>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</si>
  <si>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</si>
  <si>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</si>
  <si>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</si>
  <si>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</si>
  <si>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</si>
  <si>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</si>
  <si>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</si>
  <si>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</si>
  <si>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</si>
  <si>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</si>
  <si>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</si>
  <si>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</si>
  <si>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</si>
  <si>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</si>
  <si>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</si>
  <si>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</si>
  <si>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</si>
  <si>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</si>
  <si>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</si>
  <si>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</si>
  <si>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</si>
  <si>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</si>
  <si>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</si>
  <si>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</si>
  <si>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</si>
  <si>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</si>
  <si>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</si>
  <si>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</si>
  <si>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</si>
  <si>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</si>
  <si>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</si>
  <si>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</si>
  <si>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</si>
  <si>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</si>
  <si>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</si>
  <si>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</si>
  <si>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</si>
  <si>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</si>
  <si>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</si>
  <si>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</si>
  <si>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</si>
  <si>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</si>
  <si>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</si>
  <si>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</si>
  <si>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</si>
  <si>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</si>
  <si>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</si>
  <si>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</si>
  <si>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</si>
  <si>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</si>
  <si>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</si>
  <si>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</si>
  <si>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</si>
  <si>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</si>
  <si>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</si>
  <si>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</si>
  <si>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</si>
  <si>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</si>
  <si>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</si>
  <si>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</si>
  <si>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</si>
  <si>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</si>
  <si>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</si>
  <si>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</si>
  <si>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</si>
  <si>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</si>
  <si>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</si>
  <si>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</si>
  <si>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</si>
  <si>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</si>
  <si>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</si>
  <si>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</si>
  <si>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</si>
  <si>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</si>
  <si>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</si>
  <si>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</si>
  <si>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</si>
  <si>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</si>
  <si>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</si>
  <si>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</si>
  <si>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</si>
  <si>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</si>
  <si>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</si>
  <si>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</si>
  <si>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</si>
  <si>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</si>
  <si>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</si>
  <si>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</si>
  <si>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</si>
  <si>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</si>
  <si>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</si>
  <si>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</si>
  <si>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</si>
  <si>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</si>
  <si>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</si>
  <si>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</si>
  <si>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</si>
  <si>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</si>
  <si>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</si>
  <si>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</si>
  <si>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</si>
  <si>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</si>
  <si>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</si>
  <si>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</si>
  <si>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</si>
  <si>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</si>
  <si>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</si>
  <si>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</si>
  <si>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</si>
  <si>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</si>
  <si>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</si>
  <si>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</si>
  <si>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</si>
  <si>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</si>
  <si>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</si>
  <si>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</si>
  <si>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</si>
  <si>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</si>
  <si>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</si>
  <si>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</si>
  <si>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</si>
  <si>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</si>
  <si>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</si>
  <si>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</si>
  <si>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</si>
  <si>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</si>
  <si>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</si>
  <si>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</si>
  <si>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</si>
  <si>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</si>
  <si>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</si>
  <si>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</si>
  <si>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</si>
  <si>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</si>
  <si>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</si>
  <si>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</si>
  <si>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</si>
  <si>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</si>
  <si>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</si>
  <si>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</si>
  <si>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</si>
  <si>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</si>
  <si>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</si>
  <si>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</si>
  <si>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</si>
  <si>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</si>
  <si>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</si>
  <si>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</si>
  <si>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</si>
  <si>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</si>
  <si>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</si>
  <si>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</si>
  <si>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</si>
  <si>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</si>
  <si>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</si>
  <si>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</si>
  <si>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</si>
  <si>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</si>
  <si>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</si>
  <si>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</si>
  <si>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</si>
  <si>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</si>
  <si>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</si>
  <si>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</si>
  <si>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</si>
  <si>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</si>
  <si>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</si>
  <si>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</si>
  <si>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</si>
  <si>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</si>
  <si>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</si>
  <si>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</si>
  <si>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</si>
  <si>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</si>
  <si>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</si>
  <si>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</si>
  <si>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</si>
  <si>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</si>
  <si>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</si>
  <si>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</si>
  <si>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</si>
  <si>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</si>
  <si>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</si>
  <si>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</si>
  <si>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</si>
  <si>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</si>
  <si>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</si>
  <si>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</si>
  <si>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</si>
  <si>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</si>
  <si>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</si>
  <si>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</si>
  <si>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</si>
  <si>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</si>
  <si>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</si>
  <si>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</si>
  <si>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</si>
  <si>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</si>
  <si>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</si>
  <si>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</si>
  <si>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</si>
  <si>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</si>
  <si>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</si>
  <si>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</si>
  <si>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</si>
  <si>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</si>
  <si>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</si>
  <si>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</si>
  <si>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</si>
  <si>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</si>
  <si>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</si>
  <si>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</si>
  <si>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</si>
  <si>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</si>
  <si>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</si>
  <si>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</si>
  <si>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</si>
  <si>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</si>
  <si>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</si>
  <si>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</si>
  <si>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</si>
  <si>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</si>
  <si>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</si>
  <si>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</si>
  <si>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</si>
  <si>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</si>
  <si>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</si>
  <si>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</si>
  <si>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</si>
  <si>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</si>
  <si>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</si>
  <si>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</si>
  <si>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</si>
  <si>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</si>
  <si>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</si>
  <si>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</si>
  <si>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</si>
  <si>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</si>
  <si>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</si>
  <si>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</si>
  <si>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</si>
  <si>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</si>
  <si>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</si>
  <si>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</si>
  <si>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</si>
  <si>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</si>
  <si>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</si>
  <si>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</si>
  <si>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</si>
  <si>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</si>
  <si>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</si>
  <si>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</si>
  <si>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</si>
  <si>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</si>
  <si>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</si>
  <si>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</si>
  <si>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</si>
  <si>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</si>
  <si>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</si>
  <si>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</si>
  <si>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</si>
  <si>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</si>
  <si>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</si>
  <si>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</si>
  <si>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</si>
  <si>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</si>
  <si>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</si>
  <si>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</si>
  <si>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</si>
  <si>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</si>
  <si>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</si>
  <si>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</si>
  <si>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</si>
  <si>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</si>
  <si>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</si>
  <si>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</si>
  <si>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</si>
  <si>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</si>
  <si>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</si>
  <si>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</si>
  <si>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</si>
  <si>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</si>
  <si>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</si>
  <si>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</si>
  <si>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</si>
  <si>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</si>
  <si>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</si>
  <si>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</si>
  <si>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</si>
  <si>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</si>
  <si>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</si>
  <si>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</si>
  <si>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</si>
  <si>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</si>
  <si>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</si>
  <si>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</si>
  <si>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</si>
  <si>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</si>
  <si>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</si>
  <si>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</si>
  <si>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</si>
  <si>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</si>
  <si>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</si>
  <si>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</si>
  <si>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</si>
  <si>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</si>
  <si>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</si>
  <si>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</si>
  <si>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</si>
  <si>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</si>
  <si>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</si>
  <si>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</si>
  <si>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</si>
  <si>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</si>
  <si>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</si>
  <si>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</si>
  <si>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</si>
  <si>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</si>
  <si>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</si>
  <si>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</si>
  <si>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</si>
  <si>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</si>
  <si>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</si>
  <si>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</si>
  <si>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</si>
  <si>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</si>
  <si>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</si>
  <si>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</si>
  <si>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</si>
  <si>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</si>
  <si>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</si>
  <si>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</si>
  <si>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</si>
  <si>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</si>
  <si>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</si>
  <si>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</si>
  <si>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</si>
  <si>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</si>
  <si>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</si>
  <si>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</si>
  <si>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</si>
  <si>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</si>
  <si>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</si>
  <si>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</si>
  <si>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</si>
  <si>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</si>
  <si>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</si>
  <si>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</si>
  <si>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</si>
  <si>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</si>
  <si>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</si>
  <si>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</si>
  <si>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</si>
  <si>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</si>
  <si>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</si>
  <si>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</si>
  <si>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</si>
  <si>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</si>
  <si>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</si>
  <si>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</si>
  <si>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</si>
  <si>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</si>
  <si>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</si>
  <si>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</si>
  <si>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</si>
  <si>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</si>
  <si>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</si>
  <si>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</si>
  <si>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</si>
  <si>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</si>
  <si>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</si>
  <si>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</si>
  <si>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</si>
  <si>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</si>
  <si>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</si>
  <si>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</si>
  <si>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</si>
  <si>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</si>
  <si>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</si>
  <si>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</si>
  <si>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</si>
  <si>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</si>
  <si>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</si>
  <si>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</si>
  <si>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</si>
  <si>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</si>
  <si>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</si>
  <si>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</si>
  <si>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</si>
  <si>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</si>
  <si>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</si>
  <si>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</si>
  <si>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</si>
  <si>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</si>
  <si>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</si>
  <si>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</si>
  <si>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</si>
  <si>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</si>
  <si>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</si>
  <si>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</si>
  <si>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</si>
  <si>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</si>
  <si>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</si>
  <si>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</si>
  <si>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</si>
  <si>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</si>
  <si>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</si>
  <si>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</si>
  <si>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</si>
  <si>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</si>
  <si>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</si>
  <si>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</si>
  <si>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</si>
  <si>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</si>
  <si>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</si>
  <si>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</si>
  <si>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</si>
  <si>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</si>
  <si>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</si>
  <si>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</si>
  <si>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</si>
  <si>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</si>
  <si>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</si>
  <si>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</si>
  <si>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</si>
  <si>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</si>
  <si>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</si>
  <si>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</si>
  <si>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</si>
  <si>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</si>
  <si>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</si>
  <si>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</si>
  <si>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</si>
  <si>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</si>
  <si>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</si>
  <si>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</si>
  <si>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</si>
  <si>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</si>
  <si>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</si>
  <si>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</si>
  <si>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</si>
  <si>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</si>
  <si>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</si>
  <si>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</si>
  <si>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</si>
  <si>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</si>
  <si>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</si>
  <si>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</si>
  <si>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</si>
  <si>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</si>
  <si>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</si>
  <si>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</si>
  <si>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</si>
  <si>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</si>
  <si>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</si>
  <si>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</si>
  <si>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</si>
  <si>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</si>
  <si>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</si>
  <si>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</si>
  <si>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</si>
  <si>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</si>
  <si>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</si>
  <si>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</si>
  <si>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</si>
  <si>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</si>
  <si>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</si>
  <si>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</si>
  <si>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</si>
  <si>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</si>
  <si>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</si>
  <si>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</si>
  <si>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</si>
  <si>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</si>
  <si>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</si>
  <si>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</si>
  <si>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</si>
  <si>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</si>
  <si>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</si>
  <si>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</si>
  <si>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</si>
  <si>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</si>
  <si>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</si>
  <si>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</si>
  <si>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</si>
  <si>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</si>
  <si>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</si>
  <si>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</si>
  <si>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</si>
  <si>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</si>
  <si>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</si>
  <si>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</si>
  <si>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</si>
  <si>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</si>
  <si>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</si>
  <si>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</si>
  <si>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</si>
  <si>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</si>
  <si>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</si>
  <si>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</si>
  <si>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</si>
  <si>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</si>
  <si>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</si>
  <si>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</si>
  <si>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</si>
  <si>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</si>
  <si>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</si>
  <si>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</si>
  <si>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</si>
  <si>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</si>
  <si>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</si>
  <si>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</si>
  <si>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</si>
  <si>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</si>
  <si>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</si>
  <si>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</si>
  <si>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</si>
  <si>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</si>
  <si>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</si>
  <si>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</si>
  <si>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</si>
  <si>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</si>
  <si>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</si>
  <si>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</si>
  <si>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</si>
  <si>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</si>
  <si>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</si>
  <si>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</si>
  <si>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</si>
  <si>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</si>
  <si>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</si>
  <si>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</si>
  <si>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</si>
  <si>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</si>
  <si>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</si>
  <si>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</si>
  <si>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</si>
  <si>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</si>
  <si>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</si>
  <si>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</si>
  <si>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</si>
  <si>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</si>
  <si>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</si>
  <si>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</si>
  <si>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</si>
  <si>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</si>
  <si>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</si>
  <si>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</si>
  <si>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</si>
  <si>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</si>
  <si>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</si>
  <si>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</si>
  <si>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</si>
  <si>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</si>
  <si>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</si>
  <si>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</si>
  <si>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</si>
  <si>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</si>
  <si>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</si>
  <si>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</si>
  <si>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</si>
  <si>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</si>
  <si>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</si>
  <si>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</si>
  <si>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</si>
  <si>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</si>
  <si>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</si>
  <si>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</si>
  <si>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</si>
  <si>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</si>
  <si>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</si>
  <si>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</si>
  <si>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</si>
  <si>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</si>
  <si>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</si>
  <si>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</si>
  <si>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</si>
  <si>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</si>
  <si>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</si>
  <si>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</si>
  <si>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</si>
  <si>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</si>
  <si>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</si>
  <si>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</si>
  <si>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</si>
  <si>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</si>
  <si>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</si>
  <si>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</si>
  <si>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</si>
  <si>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</si>
  <si>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</si>
  <si>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</si>
  <si>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</si>
  <si>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</si>
  <si>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</si>
  <si>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</si>
  <si>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</si>
  <si>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</si>
  <si>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</si>
  <si>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</si>
  <si>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</si>
  <si>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</si>
  <si>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</si>
  <si>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</si>
  <si>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</si>
  <si>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</si>
  <si>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</si>
  <si>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</si>
  <si>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</si>
  <si>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</si>
  <si>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</si>
  <si>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</si>
  <si>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</si>
  <si>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</si>
  <si>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</si>
  <si>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</si>
  <si>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</si>
  <si>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</si>
  <si>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</si>
  <si>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</si>
  <si>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</si>
  <si>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</si>
  <si>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</si>
  <si>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</si>
  <si>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</si>
  <si>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</si>
  <si>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</si>
  <si>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</si>
  <si>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</si>
  <si>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</si>
  <si>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</si>
  <si>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</si>
  <si>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</si>
  <si>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</si>
  <si>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</si>
  <si>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</si>
  <si>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</si>
  <si>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</si>
  <si>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</si>
  <si>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</si>
  <si>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</si>
  <si>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</si>
  <si>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</si>
  <si>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</si>
  <si>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</si>
  <si>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</si>
  <si>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</si>
  <si>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</si>
  <si>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</si>
  <si>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</si>
  <si>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</si>
  <si>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</si>
  <si>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</si>
  <si>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</si>
  <si>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</si>
  <si>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</si>
  <si>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</si>
  <si>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</si>
  <si>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</si>
  <si>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</si>
  <si>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</si>
  <si>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</si>
  <si>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</si>
  <si>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</si>
  <si>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</si>
  <si>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</si>
  <si>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</si>
  <si>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</si>
  <si>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</si>
  <si>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</si>
  <si>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</si>
  <si>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</si>
  <si>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</si>
  <si>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</si>
  <si>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</si>
  <si>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</si>
  <si>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</si>
  <si>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</si>
  <si>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</si>
  <si>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</si>
  <si>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</si>
  <si>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</si>
  <si>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</si>
  <si>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</si>
  <si>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</si>
  <si>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</si>
  <si>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</si>
  <si>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</si>
  <si>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</si>
  <si>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</si>
  <si>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</si>
  <si>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</si>
  <si>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</si>
  <si>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</si>
  <si>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</si>
  <si>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</si>
  <si>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</si>
  <si>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</si>
  <si>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</si>
  <si>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</si>
  <si>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</si>
  <si>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</si>
  <si>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</si>
  <si>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</si>
  <si>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</si>
  <si>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</si>
  <si>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</si>
  <si>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</si>
  <si>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</si>
  <si>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</si>
  <si>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</si>
  <si>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</si>
  <si>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</si>
  <si>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</si>
  <si>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</si>
  <si>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</si>
  <si>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</si>
  <si>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</si>
  <si>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</si>
  <si>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</si>
  <si>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</si>
  <si>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</si>
  <si>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</si>
  <si>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</si>
  <si>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</si>
  <si>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</si>
  <si>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</si>
  <si>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</si>
  <si>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</si>
  <si>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</si>
  <si>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</si>
  <si>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</si>
  <si>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</si>
  <si>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</si>
  <si>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</si>
  <si>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</si>
  <si>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</si>
  <si>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</si>
  <si>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</si>
  <si>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</si>
  <si>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</si>
  <si>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</si>
  <si>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</si>
  <si>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</si>
  <si>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</si>
  <si>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</si>
  <si>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</si>
  <si>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</si>
  <si>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</si>
  <si>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</si>
  <si>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</si>
  <si>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</si>
  <si>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</si>
  <si>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</si>
  <si>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</si>
  <si>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</si>
  <si>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</si>
  <si>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</si>
  <si>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</si>
  <si>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</si>
  <si>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</si>
  <si>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</si>
  <si>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</si>
  <si>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</si>
  <si>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</si>
  <si>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</si>
  <si>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</si>
  <si>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</si>
  <si>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</si>
  <si>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</si>
  <si>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</si>
  <si>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</si>
  <si>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</si>
  <si>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</si>
  <si>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</si>
  <si>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</si>
  <si>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</si>
  <si>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</si>
  <si>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</si>
  <si>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</si>
  <si>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</si>
  <si>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</si>
  <si>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</si>
  <si>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</si>
  <si>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</si>
  <si>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</si>
  <si>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</si>
  <si>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</si>
  <si>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</si>
  <si>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</si>
  <si>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</si>
  <si>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</si>
  <si>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</si>
  <si>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</si>
  <si>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</si>
  <si>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</si>
  <si>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</si>
  <si>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</si>
  <si>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</si>
  <si>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</si>
  <si>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</si>
  <si>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</si>
  <si>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</si>
  <si>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</si>
  <si>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</si>
  <si>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</si>
  <si>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</si>
  <si>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</si>
  <si>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</si>
  <si>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</si>
  <si>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</si>
  <si>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</si>
  <si>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</si>
  <si>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</si>
  <si>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</si>
  <si>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</si>
  <si>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</si>
  <si>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</si>
  <si>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</si>
  <si>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</si>
  <si>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</si>
  <si>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</si>
  <si>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</si>
  <si>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</si>
  <si>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</si>
  <si>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</si>
  <si>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</si>
  <si>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</si>
  <si>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</si>
  <si>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</si>
  <si>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</si>
  <si>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</si>
  <si>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</si>
  <si>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</si>
  <si>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</si>
  <si>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</si>
  <si>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</si>
  <si>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</si>
  <si>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</si>
  <si>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</si>
  <si>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</si>
  <si>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</si>
  <si>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</si>
  <si>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</si>
  <si>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</si>
  <si>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</si>
  <si>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</si>
  <si>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</si>
  <si>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</si>
  <si>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</si>
  <si>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</si>
  <si>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</si>
  <si>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</si>
  <si>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</si>
  <si>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</si>
  <si>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</si>
  <si>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</si>
  <si>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</si>
  <si>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</si>
  <si>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</si>
  <si>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</si>
  <si>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</si>
  <si>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</si>
  <si>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</si>
  <si>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</si>
  <si>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</si>
  <si>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</si>
  <si>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</si>
  <si>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</si>
  <si>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</si>
  <si>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</si>
  <si>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</si>
  <si>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</si>
  <si>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</si>
  <si>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</si>
  <si>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</si>
  <si>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</si>
  <si>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</si>
  <si>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</si>
  <si>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</si>
  <si>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</si>
  <si>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</si>
  <si>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</si>
  <si>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</si>
  <si>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</si>
  <si>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</si>
  <si>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</si>
  <si>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</si>
  <si>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</si>
  <si>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</si>
  <si>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</si>
  <si>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</si>
  <si>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</si>
  <si>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</si>
  <si>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</si>
  <si>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</si>
  <si>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</si>
  <si>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</si>
  <si>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</si>
  <si>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</si>
  <si>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</si>
  <si>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</si>
  <si>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</si>
  <si>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</si>
  <si>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</si>
  <si>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</si>
  <si>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</si>
  <si>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</si>
  <si>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</si>
  <si>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</si>
  <si>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</si>
  <si>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</si>
  <si>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</si>
  <si>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</si>
  <si>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</si>
  <si>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</si>
  <si>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</si>
  <si>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</si>
  <si>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</si>
  <si>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</si>
  <si>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</si>
  <si>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</si>
  <si>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</si>
  <si>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</si>
  <si>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</si>
  <si>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</si>
  <si>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</si>
  <si>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</si>
  <si>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</si>
  <si>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</si>
  <si>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</si>
  <si>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</si>
  <si>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</si>
  <si>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</si>
  <si>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</si>
  <si>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</si>
  <si>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</si>
  <si>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</si>
  <si>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</si>
  <si>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</si>
  <si>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</si>
  <si>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</si>
  <si>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</si>
  <si>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</si>
  <si>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</si>
  <si>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</si>
  <si>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</si>
  <si>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</si>
  <si>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</si>
  <si>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</si>
  <si>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</si>
  <si>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</si>
  <si>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</si>
  <si>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</si>
  <si>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</si>
  <si>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</si>
  <si>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</si>
  <si>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</si>
  <si>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</si>
  <si>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</si>
  <si>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</si>
  <si>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</si>
  <si>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</si>
  <si>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</si>
  <si>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</si>
  <si>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</si>
  <si>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</si>
  <si>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</si>
  <si>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</si>
  <si>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</si>
  <si>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</si>
  <si>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</si>
  <si>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</si>
  <si>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</si>
  <si>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</si>
  <si>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</si>
  <si>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</si>
  <si>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</si>
  <si>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</si>
  <si>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</si>
  <si>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</si>
  <si>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</si>
  <si>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</si>
  <si>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</si>
  <si>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</si>
  <si>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</si>
  <si>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</si>
  <si>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</si>
  <si>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</si>
  <si>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</si>
  <si>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</si>
  <si>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</si>
  <si>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</si>
  <si>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</si>
  <si>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</si>
  <si>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</si>
  <si>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</si>
  <si>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</si>
  <si>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</si>
  <si>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</si>
  <si>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</si>
  <si>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</si>
  <si>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</si>
  <si>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</si>
  <si>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</si>
  <si>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</si>
  <si>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</si>
  <si>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</si>
  <si>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</si>
  <si>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</si>
  <si>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</si>
  <si>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</si>
  <si>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</si>
  <si>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</si>
  <si>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</si>
  <si>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</si>
  <si>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</si>
  <si>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</si>
  <si>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</si>
  <si>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</si>
  <si>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</si>
  <si>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</si>
  <si>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</si>
  <si>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</si>
  <si>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</si>
  <si>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</si>
  <si>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</si>
  <si>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</si>
  <si>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</si>
  <si>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</si>
  <si>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</si>
  <si>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</si>
  <si>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</si>
  <si>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</si>
  <si>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</si>
  <si>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</si>
  <si>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</si>
  <si>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</si>
  <si>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</si>
  <si>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</si>
  <si>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</si>
  <si>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</si>
  <si>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</si>
  <si>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</si>
  <si>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</si>
  <si>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</si>
  <si>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</si>
  <si>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</si>
  <si>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</si>
  <si>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</si>
  <si>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</si>
  <si>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</si>
  <si>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</si>
  <si>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</si>
  <si>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</si>
  <si>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</si>
  <si>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</si>
  <si>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</si>
  <si>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</si>
  <si>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</si>
  <si>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</si>
  <si>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</si>
  <si>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</si>
  <si>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</si>
  <si>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</si>
  <si>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</si>
  <si>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</si>
  <si>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</si>
  <si>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</si>
  <si>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</si>
  <si>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</si>
  <si>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</si>
  <si>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</si>
  <si>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</si>
  <si>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</si>
  <si>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</si>
  <si>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</si>
  <si>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</si>
  <si>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</si>
  <si>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</si>
  <si>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</si>
  <si>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</si>
  <si>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</si>
  <si>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</si>
  <si>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</si>
  <si>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</si>
  <si>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</si>
  <si>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</si>
  <si>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</si>
  <si>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</si>
  <si>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</si>
  <si>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</si>
  <si>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</si>
  <si>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</si>
  <si>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</si>
  <si>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</si>
  <si>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</si>
  <si>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</si>
  <si>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</si>
  <si>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</si>
  <si>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</si>
  <si>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</si>
  <si>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</si>
  <si>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</si>
  <si>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</si>
  <si>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</si>
  <si>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</si>
  <si>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</si>
  <si>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</si>
  <si>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</si>
  <si>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</si>
  <si>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</si>
  <si>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</si>
  <si>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</si>
  <si>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</si>
  <si>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</si>
  <si>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</si>
  <si>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</si>
  <si>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</si>
  <si>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</si>
  <si>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</si>
  <si>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</si>
  <si>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</si>
  <si>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</si>
  <si>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</si>
  <si>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</si>
  <si>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</si>
  <si>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</si>
  <si>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</si>
  <si>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</si>
  <si>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</si>
  <si>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</si>
  <si>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</si>
  <si>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</si>
  <si>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</si>
  <si>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</si>
  <si>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</si>
  <si>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</si>
  <si>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</si>
  <si>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</si>
  <si>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</si>
  <si>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</si>
  <si>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</si>
  <si>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</si>
  <si>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</si>
  <si>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</si>
  <si>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</si>
  <si>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</si>
  <si>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</si>
  <si>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</si>
  <si>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</si>
  <si>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</si>
  <si>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</si>
  <si>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</si>
  <si>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</si>
  <si>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</si>
  <si>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</si>
  <si>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</si>
  <si>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</si>
  <si>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</si>
  <si>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</si>
  <si>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</si>
  <si>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</si>
  <si>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</si>
  <si>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</si>
  <si>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</si>
  <si>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</si>
  <si>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</si>
  <si>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</si>
  <si>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</si>
  <si>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</si>
  <si>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</si>
  <si>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</si>
  <si>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</si>
  <si>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</si>
  <si>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</si>
  <si>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</si>
  <si>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</si>
  <si>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</si>
  <si>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</si>
  <si>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</si>
  <si>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</si>
  <si>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</si>
  <si>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</si>
  <si>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</si>
  <si>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</si>
  <si>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</si>
  <si>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</si>
  <si>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</si>
  <si>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</si>
  <si>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</si>
  <si>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</si>
  <si>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</si>
  <si>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</si>
  <si>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</si>
  <si>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</si>
  <si>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</si>
  <si>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</si>
  <si>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</si>
  <si>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</si>
  <si>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</si>
  <si>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</si>
  <si>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</si>
  <si>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</si>
  <si>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</si>
  <si>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</si>
  <si>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</si>
  <si>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</si>
  <si>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</si>
  <si>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</si>
  <si>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</si>
  <si>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</si>
  <si>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</si>
  <si>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</si>
  <si>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</si>
  <si>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</si>
  <si>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</si>
  <si>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</si>
  <si>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</si>
  <si>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</si>
  <si>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</si>
  <si>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</si>
  <si>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</si>
  <si>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</si>
  <si>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</si>
  <si>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</si>
  <si>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</si>
  <si>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</si>
  <si>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</si>
  <si>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</si>
  <si>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</si>
  <si>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</si>
  <si>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</si>
  <si>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</si>
  <si>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</si>
  <si>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</si>
  <si>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</si>
  <si>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</si>
  <si>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</si>
  <si>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</si>
  <si>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</si>
  <si>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</si>
  <si>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</si>
  <si>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</si>
  <si>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</si>
  <si>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</si>
  <si>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</si>
  <si>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</si>
  <si>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</si>
  <si>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</si>
  <si>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</si>
  <si>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</si>
  <si>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</si>
  <si>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</si>
  <si>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</si>
  <si>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</si>
  <si>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</si>
  <si>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</si>
  <si>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</si>
  <si>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</si>
  <si>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</si>
  <si>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</si>
  <si>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</si>
  <si>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</si>
  <si>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</si>
  <si>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</si>
  <si>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</si>
  <si>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</si>
  <si>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</si>
  <si>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</si>
  <si>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</si>
  <si>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</si>
  <si>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</si>
  <si>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</si>
  <si>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</si>
  <si>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</si>
  <si>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</si>
  <si>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</si>
  <si>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</si>
  <si>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</si>
  <si>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</si>
  <si>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</si>
  <si>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</si>
  <si>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</si>
  <si>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</si>
  <si>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</si>
  <si>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</si>
  <si>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</si>
  <si>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</si>
  <si>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</si>
  <si>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</si>
  <si>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</si>
  <si>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</si>
  <si>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</si>
  <si>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</si>
  <si>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</si>
  <si>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</si>
  <si>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</si>
  <si>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</si>
  <si>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</si>
  <si>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</si>
  <si>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</si>
  <si>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</si>
  <si>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</si>
  <si>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</si>
  <si>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</si>
  <si>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</si>
  <si>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</si>
  <si>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</si>
  <si>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</si>
  <si>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</si>
  <si>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</si>
  <si>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</si>
  <si>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</si>
  <si>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</si>
  <si>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</si>
  <si>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</si>
  <si>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</si>
  <si>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</si>
  <si>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</si>
  <si>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</si>
  <si>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</si>
  <si>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</si>
  <si>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</si>
  <si>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</si>
  <si>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</si>
  <si>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</si>
  <si>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</si>
  <si>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</si>
  <si>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</si>
  <si>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</si>
  <si>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</si>
  <si>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</si>
  <si>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</si>
  <si>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</si>
  <si>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</si>
  <si>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</si>
  <si>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</si>
  <si>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</si>
  <si>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</si>
  <si>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</si>
  <si>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</si>
  <si>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</si>
  <si>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</si>
  <si>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</si>
  <si>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</si>
  <si>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</si>
  <si>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</si>
  <si>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</si>
  <si>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</si>
  <si>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</si>
  <si>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</si>
  <si>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</si>
  <si>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</si>
  <si>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</si>
  <si>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</si>
  <si>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</si>
  <si>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</si>
  <si>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</si>
  <si>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</si>
  <si>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</si>
  <si>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</si>
  <si>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</si>
  <si>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</si>
  <si>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</si>
  <si>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</si>
  <si>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</si>
  <si>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</si>
  <si>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</si>
  <si>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</si>
  <si>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</si>
  <si>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</si>
  <si>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</si>
  <si>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</si>
  <si>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</si>
  <si>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</si>
  <si>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</si>
  <si>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</si>
  <si>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</si>
  <si>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</si>
  <si>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</si>
  <si>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</si>
  <si>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</si>
  <si>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</si>
  <si>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</si>
  <si>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</si>
  <si>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</si>
  <si>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</si>
  <si>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</si>
  <si>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</si>
  <si>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</si>
  <si>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</si>
  <si>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</si>
  <si>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</si>
  <si>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</si>
  <si>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</si>
  <si>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</si>
  <si>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</si>
  <si>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</si>
  <si>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</si>
  <si>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</si>
  <si>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</si>
  <si>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</si>
  <si>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</si>
  <si>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</si>
  <si>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</si>
  <si>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</si>
  <si>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</si>
  <si>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</si>
  <si>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</si>
  <si>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</si>
  <si>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</si>
  <si>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</si>
  <si>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</si>
  <si>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</si>
  <si>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</si>
  <si>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</si>
  <si>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</si>
  <si>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</si>
  <si>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</si>
  <si>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</si>
  <si>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</si>
  <si>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</si>
  <si>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</si>
  <si>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</si>
  <si>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</si>
  <si>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</si>
  <si>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</si>
  <si>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</si>
  <si>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</si>
  <si>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</si>
  <si>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</si>
  <si>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</si>
  <si>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</si>
  <si>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</si>
  <si>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</si>
  <si>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</si>
  <si>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</si>
  <si>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</si>
  <si>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</si>
  <si>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</si>
  <si>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</si>
  <si>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</si>
  <si>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</si>
  <si>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</si>
  <si>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</si>
  <si>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</si>
  <si>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</si>
  <si>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</si>
  <si>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</si>
  <si>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</si>
  <si>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</si>
  <si>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</si>
  <si>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</si>
  <si>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</si>
  <si>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</si>
  <si>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</si>
  <si>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</si>
  <si>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</si>
  <si>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</si>
  <si>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</si>
  <si>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</si>
  <si>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</si>
  <si>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</si>
  <si>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</si>
  <si>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</si>
  <si>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</si>
  <si>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</si>
  <si>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</si>
  <si>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</si>
  <si>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</si>
  <si>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</si>
  <si>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</si>
  <si>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</si>
  <si>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</si>
  <si>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</si>
  <si>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</si>
  <si>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</si>
  <si>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</si>
  <si>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</si>
  <si>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</si>
  <si>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</si>
  <si>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</si>
  <si>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</si>
  <si>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</si>
  <si>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</si>
  <si>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</si>
  <si>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</si>
  <si>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</si>
  <si>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</si>
  <si>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</si>
  <si>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</si>
  <si>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</si>
  <si>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</si>
  <si>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</si>
  <si>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</si>
  <si>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</si>
  <si>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</si>
  <si>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</si>
  <si>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</si>
  <si>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</si>
  <si>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</si>
  <si>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</si>
  <si>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</si>
  <si>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</si>
  <si>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</si>
  <si>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</si>
  <si>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</si>
  <si>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</si>
  <si>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</si>
  <si>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</si>
  <si>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</si>
  <si>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</si>
  <si>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</si>
  <si>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</si>
  <si>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</si>
  <si>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</si>
  <si>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</si>
  <si>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</si>
  <si>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</si>
  <si>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</si>
  <si>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</si>
  <si>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</si>
  <si>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</si>
  <si>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</si>
  <si>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</si>
  <si>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</si>
  <si>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</si>
  <si>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</si>
  <si>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</si>
  <si>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</si>
  <si>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</si>
  <si>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</si>
  <si>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</si>
  <si>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</si>
  <si>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</si>
  <si>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</si>
  <si>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</si>
  <si>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</si>
  <si>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</si>
  <si>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</si>
  <si>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</si>
  <si>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</si>
  <si>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</si>
  <si>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</si>
  <si>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</si>
  <si>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</si>
  <si>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</si>
  <si>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</si>
  <si>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</si>
  <si>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</si>
  <si>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</si>
  <si>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</si>
  <si>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</si>
  <si>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</si>
  <si>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</si>
  <si>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</si>
  <si>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</si>
  <si>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</si>
  <si>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</si>
  <si>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</si>
  <si>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</si>
  <si>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</si>
  <si>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</si>
  <si>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</si>
  <si>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</si>
  <si>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</si>
  <si>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</si>
  <si>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</si>
  <si>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</si>
  <si>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</si>
  <si>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</si>
  <si>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</si>
  <si>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</si>
  <si>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</si>
  <si>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</si>
  <si>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</si>
  <si>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</si>
  <si>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</si>
  <si>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</si>
  <si>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</si>
  <si>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</si>
  <si>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</si>
  <si>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</si>
  <si>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</si>
  <si>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</si>
  <si>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</si>
  <si>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</si>
  <si>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</si>
  <si>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</si>
  <si>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</si>
  <si>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</si>
  <si>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</si>
  <si>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</si>
  <si>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</si>
  <si>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</si>
  <si>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</si>
  <si>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</si>
  <si>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</si>
  <si>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</si>
  <si>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</si>
  <si>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</si>
  <si>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</si>
  <si>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</si>
  <si>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</si>
  <si>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</si>
  <si>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</si>
  <si>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</si>
  <si>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</si>
  <si>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</si>
  <si>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</si>
  <si>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</si>
  <si>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</si>
  <si>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</si>
  <si>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</si>
  <si>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</si>
  <si>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</si>
  <si>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</si>
  <si>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</si>
  <si>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</si>
  <si>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</si>
  <si>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</si>
  <si>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</si>
  <si>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</si>
  <si>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</si>
  <si>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</si>
  <si>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</si>
  <si>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</si>
  <si>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</si>
  <si>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</si>
  <si>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</si>
  <si>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</si>
  <si>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</si>
  <si>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</si>
  <si>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</si>
  <si>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</si>
  <si>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</si>
  <si>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</si>
  <si>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</si>
  <si>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</si>
  <si>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</si>
  <si>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</si>
  <si>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</si>
  <si>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</si>
  <si>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</si>
  <si>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</si>
  <si>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</si>
  <si>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</si>
  <si>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</si>
  <si>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</si>
  <si>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</si>
  <si>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</si>
  <si>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</si>
  <si>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</si>
  <si>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</si>
  <si>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</si>
  <si>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</si>
  <si>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</si>
  <si>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</si>
  <si>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</si>
  <si>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</si>
  <si>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</si>
  <si>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</si>
  <si>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</si>
  <si>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</si>
  <si>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</si>
  <si>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</si>
  <si>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</si>
  <si>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</si>
  <si>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</si>
  <si>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</si>
  <si>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</si>
  <si>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</si>
  <si>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</si>
  <si>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3145422430</t>
  </si>
  <si>
    <t>690-2006</t>
  </si>
  <si>
    <t xml:space="preserve">Brindar atención a la primera infancia niños y niñas menores de seis (6) años, de familias con vulnerabilidad economica, social, cultural, nutricional y psicoafectiva, atraves de los Hogares Comunitarios de Bienestar Modalidad 0 a 7 y apoyar a familias en desarrollo con  mujeres gestantes, madres lactantes y niños y niñas menores de dos (2) años que se encuenten en vulnerabilidad psicoafectiva, nutricional, economica y social para la modalidad FAMI, prioritariamenten en situacion de desplazamiento. </t>
  </si>
  <si>
    <t>228-2007</t>
  </si>
  <si>
    <t>188-2007</t>
  </si>
  <si>
    <t>181-2008</t>
  </si>
  <si>
    <t>Apoyar a las familias en desarrollo con  mujeres gestantes, madres lactantes y niños y niñas menores de dos (2) años que se encuenten en vulnerabilidad psicoafectiva, nutricional, economica y social para la modalidad FAMI, prioritariamenten en situacion de desplazamiento. Brindar atención a la primera infancia niños y niñas menores de seis (6) años, de familias con vulnerabilidad economica, social, cultural, nutricional y psicoafectiva, atraves de los Hogares Comunitarios de Bienestar Modalidad 0 a 7, priritariamente en situacion de desplazamiento.</t>
  </si>
  <si>
    <t>213-2008</t>
  </si>
  <si>
    <t>MAIDA ESTHER MERCADO ESCORCIA</t>
  </si>
  <si>
    <t>0195-2020</t>
  </si>
  <si>
    <t>CP002-2015</t>
  </si>
  <si>
    <t>CP004-2016</t>
  </si>
  <si>
    <t>CP003-2017</t>
  </si>
  <si>
    <t>CP001-2018</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</si>
  <si>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2015</t>
  </si>
  <si>
    <t>INSTITUCION EDUCATIVA TECNICA "LOS COLOMBIANOS"</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</si>
  <si>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2016</t>
  </si>
  <si>
    <t>Anuar esfuerzos para brindar atención en educación inicial conforme al proyecto educativo institucional, a los niños y niñas matriculados en esta institución educativa en los grados de pre-jardín, Jardín y transición.</t>
  </si>
  <si>
    <t>“POTENCIAR CAPACIDADES INDIVIDUALES Y COLECTIVAS CON FAMILIAS EN SITUACION DE VULNERABILIDAD, A TRAVES DE UNA INTERVENCION PSICOSOCIAL QUE CONLLEVA ACCIONES DE APRENDIZAJE-EDUCACION DE FACILILITACION Y DE GESTION DE REDES PARA FOMENTAR EL DESARROLLO FAMILIAR Y LA CONVIVENCIA ARMONICA”</t>
  </si>
  <si>
    <t>276-2019</t>
  </si>
  <si>
    <t>ICBF - REGIONAL ATLANTICO</t>
  </si>
  <si>
    <t>CP002-2011</t>
  </si>
  <si>
    <t>CP001-2012</t>
  </si>
  <si>
    <t>CP001-2010</t>
  </si>
  <si>
    <t>Transversal 10 # 34A - 158 Urb El Bosque - Santa Marta</t>
  </si>
  <si>
    <t>ongcreser2025@gmail.com</t>
  </si>
  <si>
    <t>Calle 21 No. 24-67 Sabanalarga Atlantico</t>
  </si>
  <si>
    <t>CENTRO EDUCATIVO NELSON MANDELA</t>
  </si>
  <si>
    <t>CP001-2011</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</si>
  <si>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t>
  </si>
  <si>
    <t>CP002-2012</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</si>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</sst>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89" zoomScaleNormal="89" zoomScaleSheetLayoutView="40" zoomScalePageLayoutView="40" workbookViewId="0">
      <selection activeCell="A62" sqref="A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900079216</v>
      </c>
      <c r="C20" s="5"/>
      <c r="D20" s="73"/>
      <c r="E20" s="5"/>
      <c r="F20" s="5"/>
      <c r="G20" s="5"/>
      <c r="H20" s="185"/>
      <c r="I20" s="148" t="s">
        <v>711</v>
      </c>
      <c r="J20" s="149" t="s">
        <v>729</v>
      </c>
      <c r="K20" s="150">
        <v>4880387217</v>
      </c>
      <c r="L20" s="151"/>
      <c r="M20" s="151">
        <v>44561</v>
      </c>
      <c r="N20" s="134">
        <f>+(M20-L20)/30</f>
        <v>1485.3666666666666</v>
      </c>
      <c r="O20" s="137"/>
      <c r="U20" s="133"/>
      <c r="V20" s="105">
        <f ca="1">NOW()</f>
        <v>44194.654823263889</v>
      </c>
      <c r="W20" s="105">
        <f ca="1">NOW()</f>
        <v>44194.654823263889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REGIONAL PARA LA SOLIDARIDAD SOCIAL LA EQUIDAD Y EL RESPETO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2680</v>
      </c>
      <c r="E48" s="144">
        <v>38964</v>
      </c>
      <c r="F48" s="144">
        <v>39082</v>
      </c>
      <c r="G48" s="159">
        <f>IF(AND(E48&lt;&gt;"",F48&lt;&gt;""),((F48-E48)/30),"")</f>
        <v>3.9333333333333331</v>
      </c>
      <c r="H48" s="114" t="s">
        <v>2681</v>
      </c>
      <c r="I48" s="113" t="s">
        <v>711</v>
      </c>
      <c r="J48" s="113" t="s">
        <v>729</v>
      </c>
      <c r="K48" s="116">
        <v>25084398</v>
      </c>
      <c r="L48" s="115" t="s">
        <v>1148</v>
      </c>
      <c r="M48" s="117"/>
      <c r="N48" s="115" t="s">
        <v>27</v>
      </c>
      <c r="O48" s="115" t="s">
        <v>1148</v>
      </c>
      <c r="P48" s="78"/>
    </row>
    <row r="49" spans="1:16" s="6" customFormat="1" ht="24.75" customHeight="1" x14ac:dyDescent="0.25">
      <c r="A49" s="142">
        <v>2</v>
      </c>
      <c r="B49" s="121" t="s">
        <v>2676</v>
      </c>
      <c r="C49" s="112" t="s">
        <v>31</v>
      </c>
      <c r="D49" s="110" t="s">
        <v>2682</v>
      </c>
      <c r="E49" s="144">
        <v>39115</v>
      </c>
      <c r="F49" s="144">
        <v>39447</v>
      </c>
      <c r="G49" s="159">
        <f t="shared" ref="G49:G50" si="2">IF(AND(E49&lt;&gt;"",F49&lt;&gt;""),((F49-E49)/30),"")</f>
        <v>11.066666666666666</v>
      </c>
      <c r="H49" s="121" t="s">
        <v>2681</v>
      </c>
      <c r="I49" s="120" t="s">
        <v>711</v>
      </c>
      <c r="J49" s="120" t="s">
        <v>729</v>
      </c>
      <c r="K49" s="116">
        <v>56989385</v>
      </c>
      <c r="L49" s="115" t="s">
        <v>1148</v>
      </c>
      <c r="M49" s="117"/>
      <c r="N49" s="115" t="s">
        <v>27</v>
      </c>
      <c r="O49" s="115" t="s">
        <v>1148</v>
      </c>
      <c r="P49" s="78"/>
    </row>
    <row r="50" spans="1:16" s="6" customFormat="1" ht="24.75" customHeight="1" x14ac:dyDescent="0.25">
      <c r="A50" s="142">
        <v>3</v>
      </c>
      <c r="B50" s="121" t="s">
        <v>2676</v>
      </c>
      <c r="C50" s="123" t="s">
        <v>31</v>
      </c>
      <c r="D50" s="120" t="s">
        <v>2683</v>
      </c>
      <c r="E50" s="144">
        <v>39114</v>
      </c>
      <c r="F50" s="144">
        <v>39447</v>
      </c>
      <c r="G50" s="159">
        <f t="shared" si="2"/>
        <v>11.1</v>
      </c>
      <c r="H50" s="121" t="s">
        <v>2681</v>
      </c>
      <c r="I50" s="120" t="s">
        <v>711</v>
      </c>
      <c r="J50" s="120" t="s">
        <v>729</v>
      </c>
      <c r="K50" s="116">
        <v>56970132</v>
      </c>
      <c r="L50" s="115" t="s">
        <v>1148</v>
      </c>
      <c r="M50" s="117"/>
      <c r="N50" s="115" t="s">
        <v>27</v>
      </c>
      <c r="O50" s="115" t="s">
        <v>1148</v>
      </c>
      <c r="P50" s="78"/>
    </row>
    <row r="51" spans="1:16" s="6" customFormat="1" ht="24.75" customHeight="1" outlineLevel="1" x14ac:dyDescent="0.25">
      <c r="A51" s="142">
        <v>4</v>
      </c>
      <c r="B51" s="121" t="s">
        <v>2676</v>
      </c>
      <c r="C51" s="123" t="s">
        <v>32</v>
      </c>
      <c r="D51" s="120" t="s">
        <v>2684</v>
      </c>
      <c r="E51" s="144">
        <v>39479</v>
      </c>
      <c r="F51" s="144">
        <v>39813</v>
      </c>
      <c r="G51" s="159">
        <f t="shared" ref="G51:G107" si="3">IF(AND(E51&lt;&gt;"",F51&lt;&gt;""),((F51-E51)/30),"")</f>
        <v>11.133333333333333</v>
      </c>
      <c r="H51" s="121" t="s">
        <v>2685</v>
      </c>
      <c r="I51" s="120" t="s">
        <v>711</v>
      </c>
      <c r="J51" s="120" t="s">
        <v>729</v>
      </c>
      <c r="K51" s="122">
        <v>114996558</v>
      </c>
      <c r="L51" s="115" t="s">
        <v>1148</v>
      </c>
      <c r="M51" s="117"/>
      <c r="N51" s="115" t="s">
        <v>27</v>
      </c>
      <c r="O51" s="123" t="s">
        <v>1148</v>
      </c>
      <c r="P51" s="78"/>
    </row>
    <row r="52" spans="1:16" s="7" customFormat="1" ht="24.75" customHeight="1" outlineLevel="1" x14ac:dyDescent="0.25">
      <c r="A52" s="143">
        <v>5</v>
      </c>
      <c r="B52" s="121" t="s">
        <v>2676</v>
      </c>
      <c r="C52" s="123" t="s">
        <v>31</v>
      </c>
      <c r="D52" s="120" t="s">
        <v>2686</v>
      </c>
      <c r="E52" s="144">
        <v>39479</v>
      </c>
      <c r="F52" s="144">
        <v>39813</v>
      </c>
      <c r="G52" s="159">
        <f t="shared" si="3"/>
        <v>11.133333333333333</v>
      </c>
      <c r="H52" s="121" t="s">
        <v>2685</v>
      </c>
      <c r="I52" s="120" t="s">
        <v>711</v>
      </c>
      <c r="J52" s="120" t="s">
        <v>729</v>
      </c>
      <c r="K52" s="122">
        <v>58910500</v>
      </c>
      <c r="L52" s="115" t="s">
        <v>1148</v>
      </c>
      <c r="M52" s="117"/>
      <c r="N52" s="115" t="s">
        <v>27</v>
      </c>
      <c r="O52" s="123" t="s">
        <v>1148</v>
      </c>
      <c r="P52" s="79"/>
    </row>
    <row r="53" spans="1:16" s="7" customFormat="1" ht="24.75" customHeight="1" outlineLevel="1" x14ac:dyDescent="0.25">
      <c r="A53" s="143">
        <v>6</v>
      </c>
      <c r="B53" s="121" t="s">
        <v>2694</v>
      </c>
      <c r="C53" s="123" t="s">
        <v>32</v>
      </c>
      <c r="D53" s="120" t="s">
        <v>2702</v>
      </c>
      <c r="E53" s="144">
        <v>40189</v>
      </c>
      <c r="F53" s="144">
        <v>40543</v>
      </c>
      <c r="G53" s="159">
        <f t="shared" si="3"/>
        <v>11.8</v>
      </c>
      <c r="H53" s="121" t="s">
        <v>2708</v>
      </c>
      <c r="I53" s="120" t="s">
        <v>163</v>
      </c>
      <c r="J53" s="120" t="s">
        <v>183</v>
      </c>
      <c r="K53" s="122">
        <v>26754832</v>
      </c>
      <c r="L53" s="115" t="s">
        <v>1148</v>
      </c>
      <c r="M53" s="117"/>
      <c r="N53" s="115" t="s">
        <v>27</v>
      </c>
      <c r="O53" s="123" t="s">
        <v>1148</v>
      </c>
      <c r="P53" s="79"/>
    </row>
    <row r="54" spans="1:16" s="7" customFormat="1" ht="24.75" customHeight="1" outlineLevel="1" x14ac:dyDescent="0.25">
      <c r="A54" s="143">
        <v>7</v>
      </c>
      <c r="B54" s="121" t="s">
        <v>2694</v>
      </c>
      <c r="C54" s="123" t="s">
        <v>32</v>
      </c>
      <c r="D54" s="120" t="s">
        <v>2700</v>
      </c>
      <c r="E54" s="144">
        <v>40553</v>
      </c>
      <c r="F54" s="144">
        <v>40907</v>
      </c>
      <c r="G54" s="159">
        <f t="shared" si="3"/>
        <v>11.8</v>
      </c>
      <c r="H54" s="121" t="s">
        <v>2708</v>
      </c>
      <c r="I54" s="120" t="s">
        <v>163</v>
      </c>
      <c r="J54" s="120" t="s">
        <v>183</v>
      </c>
      <c r="K54" s="122">
        <v>29136498</v>
      </c>
      <c r="L54" s="115" t="s">
        <v>1148</v>
      </c>
      <c r="M54" s="117"/>
      <c r="N54" s="115" t="s">
        <v>27</v>
      </c>
      <c r="O54" s="123" t="s">
        <v>1148</v>
      </c>
      <c r="P54" s="79"/>
    </row>
    <row r="55" spans="1:16" s="7" customFormat="1" ht="24.75" customHeight="1" outlineLevel="1" x14ac:dyDescent="0.25">
      <c r="A55" s="143">
        <v>8</v>
      </c>
      <c r="B55" s="121" t="s">
        <v>2706</v>
      </c>
      <c r="C55" s="123" t="s">
        <v>32</v>
      </c>
      <c r="D55" s="120" t="s">
        <v>2707</v>
      </c>
      <c r="E55" s="144">
        <v>40555</v>
      </c>
      <c r="F55" s="144">
        <v>40893</v>
      </c>
      <c r="G55" s="159">
        <f t="shared" si="3"/>
        <v>11.266666666666667</v>
      </c>
      <c r="H55" s="121" t="s">
        <v>2696</v>
      </c>
      <c r="I55" s="120" t="s">
        <v>208</v>
      </c>
      <c r="J55" s="120" t="s">
        <v>210</v>
      </c>
      <c r="K55" s="122">
        <v>37645590</v>
      </c>
      <c r="L55" s="115" t="s">
        <v>1148</v>
      </c>
      <c r="M55" s="117"/>
      <c r="N55" s="115" t="s">
        <v>27</v>
      </c>
      <c r="O55" s="123" t="s">
        <v>1148</v>
      </c>
      <c r="P55" s="79"/>
    </row>
    <row r="56" spans="1:16" s="7" customFormat="1" ht="24.75" customHeight="1" outlineLevel="1" x14ac:dyDescent="0.25">
      <c r="A56" s="143">
        <v>9</v>
      </c>
      <c r="B56" s="121" t="s">
        <v>2694</v>
      </c>
      <c r="C56" s="123" t="s">
        <v>32</v>
      </c>
      <c r="D56" s="120" t="s">
        <v>2701</v>
      </c>
      <c r="E56" s="144">
        <v>40924</v>
      </c>
      <c r="F56" s="144">
        <v>41274</v>
      </c>
      <c r="G56" s="159">
        <f t="shared" si="3"/>
        <v>11.666666666666666</v>
      </c>
      <c r="H56" s="121" t="s">
        <v>2708</v>
      </c>
      <c r="I56" s="120" t="s">
        <v>163</v>
      </c>
      <c r="J56" s="120" t="s">
        <v>183</v>
      </c>
      <c r="K56" s="122">
        <v>34298530</v>
      </c>
      <c r="L56" s="123" t="s">
        <v>1148</v>
      </c>
      <c r="M56" s="117"/>
      <c r="N56" s="123" t="s">
        <v>27</v>
      </c>
      <c r="O56" s="123" t="s">
        <v>1148</v>
      </c>
      <c r="P56" s="79"/>
    </row>
    <row r="57" spans="1:16" s="7" customFormat="1" ht="24.75" customHeight="1" outlineLevel="1" x14ac:dyDescent="0.25">
      <c r="A57" s="143">
        <v>10</v>
      </c>
      <c r="B57" s="121" t="s">
        <v>2706</v>
      </c>
      <c r="C57" s="123" t="s">
        <v>32</v>
      </c>
      <c r="D57" s="120" t="s">
        <v>2709</v>
      </c>
      <c r="E57" s="144">
        <v>40924</v>
      </c>
      <c r="F57" s="144">
        <v>41263</v>
      </c>
      <c r="G57" s="159">
        <f t="shared" si="3"/>
        <v>11.3</v>
      </c>
      <c r="H57" s="121" t="s">
        <v>2696</v>
      </c>
      <c r="I57" s="120" t="s">
        <v>208</v>
      </c>
      <c r="J57" s="120" t="s">
        <v>210</v>
      </c>
      <c r="K57" s="118">
        <v>57489520</v>
      </c>
      <c r="L57" s="123" t="s">
        <v>1148</v>
      </c>
      <c r="M57" s="117"/>
      <c r="N57" s="123" t="s">
        <v>27</v>
      </c>
      <c r="O57" s="123" t="s">
        <v>1148</v>
      </c>
      <c r="P57" s="79"/>
    </row>
    <row r="58" spans="1:16" s="7" customFormat="1" ht="24.75" customHeight="1" outlineLevel="1" x14ac:dyDescent="0.25">
      <c r="A58" s="143">
        <v>11</v>
      </c>
      <c r="B58" s="121" t="s">
        <v>2694</v>
      </c>
      <c r="C58" s="123" t="s">
        <v>32</v>
      </c>
      <c r="D58" s="120" t="s">
        <v>2689</v>
      </c>
      <c r="E58" s="144">
        <v>42016</v>
      </c>
      <c r="F58" s="144">
        <v>42356</v>
      </c>
      <c r="G58" s="159">
        <f t="shared" si="3"/>
        <v>11.333333333333334</v>
      </c>
      <c r="H58" s="121" t="s">
        <v>2693</v>
      </c>
      <c r="I58" s="120" t="s">
        <v>163</v>
      </c>
      <c r="J58" s="120" t="s">
        <v>183</v>
      </c>
      <c r="K58" s="118">
        <v>48048000</v>
      </c>
      <c r="L58" s="123" t="s">
        <v>1148</v>
      </c>
      <c r="M58" s="117"/>
      <c r="N58" s="123" t="s">
        <v>27</v>
      </c>
      <c r="O58" s="123" t="s">
        <v>26</v>
      </c>
      <c r="P58" s="79"/>
    </row>
    <row r="59" spans="1:16" s="7" customFormat="1" ht="24.75" customHeight="1" outlineLevel="1" x14ac:dyDescent="0.25">
      <c r="A59" s="143">
        <v>12</v>
      </c>
      <c r="B59" s="121" t="s">
        <v>2694</v>
      </c>
      <c r="C59" s="123" t="s">
        <v>32</v>
      </c>
      <c r="D59" s="120" t="s">
        <v>2690</v>
      </c>
      <c r="E59" s="144">
        <v>42384</v>
      </c>
      <c r="F59" s="144">
        <v>42720</v>
      </c>
      <c r="G59" s="159">
        <f t="shared" si="3"/>
        <v>11.2</v>
      </c>
      <c r="H59" s="121" t="s">
        <v>2695</v>
      </c>
      <c r="I59" s="120" t="s">
        <v>163</v>
      </c>
      <c r="J59" s="120" t="s">
        <v>183</v>
      </c>
      <c r="K59" s="118">
        <v>31703672</v>
      </c>
      <c r="L59" s="123" t="s">
        <v>1148</v>
      </c>
      <c r="M59" s="117"/>
      <c r="N59" s="123" t="s">
        <v>27</v>
      </c>
      <c r="O59" s="123" t="s">
        <v>26</v>
      </c>
      <c r="P59" s="79"/>
    </row>
    <row r="60" spans="1:16" s="7" customFormat="1" ht="24.75" customHeight="1" outlineLevel="1" x14ac:dyDescent="0.25">
      <c r="A60" s="143">
        <v>13</v>
      </c>
      <c r="B60" s="121" t="s">
        <v>2694</v>
      </c>
      <c r="C60" s="123" t="s">
        <v>32</v>
      </c>
      <c r="D60" s="120" t="s">
        <v>2691</v>
      </c>
      <c r="E60" s="144">
        <v>42751</v>
      </c>
      <c r="F60" s="144">
        <v>43091</v>
      </c>
      <c r="G60" s="159">
        <f t="shared" si="3"/>
        <v>11.333333333333334</v>
      </c>
      <c r="H60" s="121" t="s">
        <v>2696</v>
      </c>
      <c r="I60" s="120" t="s">
        <v>163</v>
      </c>
      <c r="J60" s="120" t="s">
        <v>183</v>
      </c>
      <c r="K60" s="118">
        <v>45079910</v>
      </c>
      <c r="L60" s="123" t="s">
        <v>1148</v>
      </c>
      <c r="M60" s="117"/>
      <c r="N60" s="123" t="s">
        <v>27</v>
      </c>
      <c r="O60" s="123" t="s">
        <v>26</v>
      </c>
      <c r="P60" s="79"/>
    </row>
    <row r="61" spans="1:16" s="7" customFormat="1" ht="24.75" customHeight="1" outlineLevel="1" x14ac:dyDescent="0.25">
      <c r="A61" s="143">
        <v>14</v>
      </c>
      <c r="B61" s="121" t="s">
        <v>2694</v>
      </c>
      <c r="C61" s="123" t="s">
        <v>32</v>
      </c>
      <c r="D61" s="120" t="s">
        <v>2692</v>
      </c>
      <c r="E61" s="144">
        <v>43112</v>
      </c>
      <c r="F61" s="144">
        <v>43455</v>
      </c>
      <c r="G61" s="159">
        <f t="shared" si="3"/>
        <v>11.433333333333334</v>
      </c>
      <c r="H61" s="121" t="s">
        <v>2696</v>
      </c>
      <c r="I61" s="120" t="s">
        <v>163</v>
      </c>
      <c r="J61" s="120" t="s">
        <v>183</v>
      </c>
      <c r="K61" s="118">
        <v>30225360</v>
      </c>
      <c r="L61" s="123" t="s">
        <v>1148</v>
      </c>
      <c r="M61" s="117"/>
      <c r="N61" s="123" t="s">
        <v>27</v>
      </c>
      <c r="O61" s="123" t="s">
        <v>26</v>
      </c>
      <c r="P61" s="79"/>
    </row>
    <row r="62" spans="1:16" s="7" customFormat="1" ht="24.75" customHeight="1" outlineLevel="1" x14ac:dyDescent="0.25">
      <c r="A62" s="143">
        <v>15</v>
      </c>
      <c r="B62" s="121" t="s">
        <v>2699</v>
      </c>
      <c r="C62" s="123" t="s">
        <v>31</v>
      </c>
      <c r="D62" s="120" t="s">
        <v>2698</v>
      </c>
      <c r="E62" s="144">
        <v>43564</v>
      </c>
      <c r="F62" s="144">
        <v>43830</v>
      </c>
      <c r="G62" s="159">
        <f t="shared" si="3"/>
        <v>8.8666666666666671</v>
      </c>
      <c r="H62" s="102" t="s">
        <v>2697</v>
      </c>
      <c r="I62" s="120" t="s">
        <v>163</v>
      </c>
      <c r="J62" s="120" t="s">
        <v>123</v>
      </c>
      <c r="K62" s="122">
        <v>1128826800</v>
      </c>
      <c r="L62" s="123" t="s">
        <v>1148</v>
      </c>
      <c r="M62" s="117"/>
      <c r="N62" s="123" t="s">
        <v>1151</v>
      </c>
      <c r="O62" s="123" t="s">
        <v>1148</v>
      </c>
      <c r="P62" s="79"/>
    </row>
    <row r="63" spans="1:16" s="7" customFormat="1" ht="24.75" customHeight="1" outlineLevel="1" x14ac:dyDescent="0.25">
      <c r="A63" s="143">
        <v>16</v>
      </c>
      <c r="B63" s="121" t="s">
        <v>2678</v>
      </c>
      <c r="C63" s="123" t="s">
        <v>31</v>
      </c>
      <c r="D63" s="120" t="s">
        <v>2688</v>
      </c>
      <c r="E63" s="144">
        <v>43885</v>
      </c>
      <c r="F63" s="144">
        <v>44196</v>
      </c>
      <c r="G63" s="159">
        <f t="shared" si="3"/>
        <v>10.366666666666667</v>
      </c>
      <c r="H63" s="102" t="s">
        <v>2710</v>
      </c>
      <c r="I63" s="120" t="s">
        <v>208</v>
      </c>
      <c r="J63" s="120" t="s">
        <v>247</v>
      </c>
      <c r="K63" s="122">
        <v>1401600838</v>
      </c>
      <c r="L63" s="123" t="s">
        <v>1148</v>
      </c>
      <c r="M63" s="117"/>
      <c r="N63" s="123" t="s">
        <v>1151</v>
      </c>
      <c r="O63" s="123" t="s">
        <v>1148</v>
      </c>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2688</v>
      </c>
      <c r="E114" s="144">
        <v>43885</v>
      </c>
      <c r="F114" s="144">
        <v>44196</v>
      </c>
      <c r="G114" s="159">
        <f>IF(AND(E114&lt;&gt;"",F114&lt;&gt;""),((F114-E114)/30),"")</f>
        <v>10.366666666666667</v>
      </c>
      <c r="H114" s="121" t="s">
        <v>2677</v>
      </c>
      <c r="I114" s="120" t="s">
        <v>208</v>
      </c>
      <c r="J114" s="120" t="s">
        <v>247</v>
      </c>
      <c r="K114" s="122">
        <v>1401600838</v>
      </c>
      <c r="L114" s="100">
        <f>+IF(AND(K114&gt;0,O114="Ejecución"),(K114/877802)*Tabla28[[#This Row],[% participación]],IF(AND(K114&gt;0,O114&lt;&gt;"Ejecución"),"-",""))</f>
        <v>1596.7163870667873</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122009680.42500001</v>
      </c>
      <c r="F185" s="92"/>
      <c r="G185" s="93"/>
      <c r="H185" s="88"/>
      <c r="I185" s="90" t="s">
        <v>2627</v>
      </c>
      <c r="J185" s="165">
        <f>+SUM(M179:M183)</f>
        <v>0.02</v>
      </c>
      <c r="K185" s="201" t="s">
        <v>2628</v>
      </c>
      <c r="L185" s="201"/>
      <c r="M185" s="94">
        <f>+J185*(SUM(K20:K35))</f>
        <v>97607744.340000004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42810</v>
      </c>
      <c r="D193" s="5"/>
      <c r="E193" s="125">
        <v>407</v>
      </c>
      <c r="F193" s="5"/>
      <c r="G193" s="5"/>
      <c r="H193" s="146" t="s">
        <v>2687</v>
      </c>
      <c r="J193" s="5"/>
      <c r="K193" s="126">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2705</v>
      </c>
      <c r="L211" s="21"/>
      <c r="M211" s="21"/>
      <c r="N211" s="21"/>
      <c r="O211" s="8"/>
    </row>
    <row r="212" spans="1:15" x14ac:dyDescent="0.25">
      <c r="A212" s="9"/>
      <c r="B212" s="27" t="s">
        <v>2619</v>
      </c>
      <c r="C212" s="146"/>
      <c r="D212" s="21"/>
      <c r="G212" s="27" t="s">
        <v>2621</v>
      </c>
      <c r="H212" s="147" t="s">
        <v>2679</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i3</cp:lastModifiedBy>
  <cp:lastPrinted>2020-11-20T15:12:35Z</cp:lastPrinted>
  <dcterms:created xsi:type="dcterms:W3CDTF">2020-10-14T21:57:42Z</dcterms:created>
  <dcterms:modified xsi:type="dcterms:W3CDTF">2020-12-29T20:46:09Z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