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4712AD6A-DF47-420E-8913-8650AF229679}"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<sst xmlns="http://schemas.openxmlformats.org/spreadsheetml/2006/main" count="3500" uniqueCount="2786">
  <si>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</si>
  <si>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</si>
  <si>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</si>
  <si>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</si>
  <si>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</si>
  <si>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</si>
  <si>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</si>
  <si>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</si>
  <si>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</si>
  <si>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</si>
  <si>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</si>
  <si>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</si>
  <si>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</si>
  <si>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</si>
  <si>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</si>
  <si>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</si>
  <si>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</si>
  <si>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</si>
  <si>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</si>
  <si>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</si>
  <si>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</si>
  <si>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</si>
  <si>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</si>
  <si>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</si>
  <si>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</si>
  <si>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</si>
  <si>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</si>
  <si>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</si>
  <si>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</si>
  <si>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</si>
  <si>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</si>
  <si>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</si>
  <si>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</si>
  <si>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</si>
  <si>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</si>
  <si>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</si>
  <si>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</si>
  <si>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</si>
  <si>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</si>
  <si>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</si>
  <si>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</si>
  <si>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</si>
  <si>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</si>
  <si>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</si>
  <si>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</si>
  <si>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</si>
  <si>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</si>
  <si>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</si>
  <si>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</si>
  <si>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</si>
  <si>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</si>
  <si>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</si>
  <si>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</si>
  <si>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</si>
  <si>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</si>
  <si>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</si>
  <si>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</si>
  <si>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</si>
  <si>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</si>
  <si>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</si>
  <si>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</si>
  <si>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</si>
  <si>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</si>
  <si>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</si>
  <si>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</si>
  <si>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</si>
  <si>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</si>
  <si>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</si>
  <si>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</si>
  <si>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</si>
  <si>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</si>
  <si>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</si>
  <si>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</si>
  <si>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</si>
  <si>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</si>
  <si>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</si>
  <si>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</si>
  <si>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</si>
  <si>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</si>
  <si>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</si>
  <si>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</si>
  <si>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</si>
  <si>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</si>
  <si>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</si>
  <si>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</si>
  <si>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</si>
  <si>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</si>
  <si>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</si>
  <si>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</si>
  <si>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</si>
  <si>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</si>
  <si>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</si>
  <si>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</si>
  <si>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</si>
  <si>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</si>
  <si>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</si>
  <si>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</si>
  <si>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</si>
  <si>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</si>
  <si>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</si>
  <si>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</si>
  <si>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</si>
  <si>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</si>
  <si>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</si>
  <si>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</si>
  <si>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</si>
  <si>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</si>
  <si>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</si>
  <si>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</si>
  <si>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</si>
  <si>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</si>
  <si>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</si>
  <si>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</si>
  <si>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</si>
  <si>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</si>
  <si>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</si>
  <si>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</si>
  <si>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</si>
  <si>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</si>
  <si>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</si>
  <si>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</si>
  <si>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</si>
  <si>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</si>
  <si>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</si>
  <si>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</si>
  <si>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</si>
  <si>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</si>
  <si>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</si>
  <si>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</si>
  <si>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</si>
  <si>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</si>
  <si>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</si>
  <si>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</si>
  <si>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</si>
  <si>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</si>
  <si>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</si>
  <si>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</si>
  <si>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</si>
  <si>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</si>
  <si>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</si>
  <si>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</si>
  <si>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</si>
  <si>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</si>
  <si>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</si>
  <si>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</si>
  <si>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</si>
  <si>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</si>
  <si>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</si>
  <si>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</si>
  <si>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</si>
  <si>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</si>
  <si>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</si>
  <si>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</si>
  <si>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</si>
  <si>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</si>
  <si>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</si>
  <si>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</si>
  <si>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</si>
  <si>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</si>
  <si>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</si>
  <si>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</si>
  <si>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</si>
  <si>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</si>
  <si>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</si>
  <si>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</si>
  <si>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</si>
  <si>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</si>
  <si>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</si>
  <si>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</si>
  <si>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</si>
  <si>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</si>
  <si>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</si>
  <si>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</si>
  <si>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</si>
  <si>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</si>
  <si>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</si>
  <si>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</si>
  <si>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</si>
  <si>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</si>
  <si>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</si>
  <si>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</si>
  <si>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</si>
  <si>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</si>
  <si>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</si>
  <si>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</si>
  <si>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</si>
  <si>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</si>
  <si>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</si>
  <si>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</si>
  <si>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</si>
  <si>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</si>
  <si>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</si>
  <si>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</si>
  <si>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</si>
  <si>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</si>
  <si>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</si>
  <si>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</si>
  <si>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</si>
  <si>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</si>
  <si>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</si>
  <si>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</si>
  <si>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</si>
  <si>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</si>
  <si>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</si>
  <si>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</si>
  <si>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</si>
  <si>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</si>
  <si>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</si>
  <si>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</si>
  <si>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</si>
  <si>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</si>
  <si>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</si>
  <si>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</si>
  <si>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</si>
  <si>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</si>
  <si>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</si>
  <si>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</si>
  <si>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</si>
  <si>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</si>
  <si>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</si>
  <si>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</si>
  <si>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</si>
  <si>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</si>
  <si>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</si>
  <si>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</si>
  <si>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</si>
  <si>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</si>
  <si>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</si>
  <si>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</si>
  <si>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</si>
  <si>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</si>
  <si>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</si>
  <si>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</si>
  <si>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</si>
  <si>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</si>
  <si>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</si>
  <si>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</si>
  <si>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</si>
  <si>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</si>
  <si>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</si>
  <si>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</si>
  <si>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</si>
  <si>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</si>
  <si>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</si>
  <si>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</si>
  <si>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</si>
  <si>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</si>
  <si>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</si>
  <si>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</si>
  <si>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</si>
  <si>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</si>
  <si>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</si>
  <si>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</si>
  <si>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</si>
  <si>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</si>
  <si>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</si>
  <si>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</si>
  <si>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</si>
  <si>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</si>
  <si>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</si>
  <si>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</si>
  <si>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</si>
  <si>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</si>
  <si>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</si>
  <si>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</si>
  <si>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</si>
  <si>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</si>
  <si>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</si>
  <si>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</si>
  <si>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</si>
  <si>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</si>
  <si>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</si>
  <si>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</si>
  <si>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</si>
  <si>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</si>
  <si>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</si>
  <si>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</si>
  <si>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</si>
  <si>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</si>
  <si>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</si>
  <si>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</si>
  <si>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</si>
  <si>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</si>
  <si>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</si>
  <si>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</si>
  <si>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</si>
  <si>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</si>
  <si>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</si>
  <si>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</si>
  <si>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</si>
  <si>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</si>
  <si>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</si>
  <si>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</si>
  <si>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</si>
  <si>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</si>
  <si>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</si>
  <si>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</si>
  <si>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</si>
  <si>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</si>
  <si>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</si>
  <si>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</si>
  <si>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</si>
  <si>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</si>
  <si>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</si>
  <si>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</si>
  <si>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</si>
  <si>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</si>
  <si>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</si>
  <si>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</si>
  <si>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</si>
  <si>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</si>
  <si>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</si>
  <si>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</si>
  <si>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</si>
  <si>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</si>
  <si>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</si>
  <si>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</si>
  <si>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</si>
  <si>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</si>
  <si>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</si>
  <si>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</si>
  <si>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</si>
  <si>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</si>
  <si>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</si>
  <si>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</si>
  <si>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</si>
  <si>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</si>
  <si>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</si>
  <si>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</si>
  <si>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</si>
  <si>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</si>
  <si>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</si>
  <si>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</si>
  <si>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</si>
  <si>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</si>
  <si>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</si>
  <si>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</si>
  <si>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</si>
  <si>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</si>
  <si>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</si>
  <si>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</si>
  <si>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</si>
  <si>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</si>
  <si>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</si>
  <si>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</si>
  <si>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</si>
  <si>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</si>
  <si>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</si>
  <si>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</si>
  <si>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</si>
  <si>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</si>
  <si>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</si>
  <si>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</si>
  <si>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</si>
  <si>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</si>
  <si>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</si>
  <si>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</si>
  <si>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</si>
  <si>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</si>
  <si>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</si>
  <si>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</si>
  <si>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</si>
  <si>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</si>
  <si>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</si>
  <si>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</si>
  <si>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</si>
  <si>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</si>
  <si>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</si>
  <si>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</si>
  <si>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</si>
  <si>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</si>
  <si>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</si>
  <si>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</si>
  <si>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</si>
  <si>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</si>
  <si>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</si>
  <si>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</si>
  <si>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</si>
  <si>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</si>
  <si>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</si>
  <si>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</si>
  <si>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</si>
  <si>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</si>
  <si>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</si>
  <si>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</si>
  <si>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</si>
  <si>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</si>
  <si>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</si>
  <si>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</si>
  <si>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</si>
  <si>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</si>
  <si>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</si>
  <si>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</si>
  <si>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</si>
  <si>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</si>
  <si>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</si>
  <si>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</si>
  <si>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</si>
  <si>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</si>
  <si>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</si>
  <si>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</si>
  <si>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</si>
  <si>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</si>
  <si>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</si>
  <si>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</si>
  <si>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</si>
  <si>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</si>
  <si>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</si>
  <si>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</si>
  <si>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</si>
  <si>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</si>
  <si>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</si>
  <si>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</si>
  <si>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</si>
  <si>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</si>
  <si>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</si>
  <si>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</si>
  <si>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</si>
  <si>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</si>
  <si>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</si>
  <si>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</si>
  <si>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</si>
  <si>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</si>
  <si>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</si>
  <si>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</si>
  <si>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</si>
  <si>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</si>
  <si>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</si>
  <si>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</si>
  <si>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</si>
  <si>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</si>
  <si>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</si>
  <si>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</si>
  <si>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</si>
  <si>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</si>
  <si>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</si>
  <si>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</si>
  <si>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</si>
  <si>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</si>
  <si>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</si>
  <si>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</si>
  <si>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</si>
  <si>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</si>
  <si>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</si>
  <si>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</si>
  <si>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</si>
  <si>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</si>
  <si>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</si>
  <si>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</si>
  <si>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</si>
  <si>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</si>
  <si>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</si>
  <si>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</si>
  <si>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</si>
  <si>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</si>
  <si>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</si>
  <si>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</si>
  <si>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</si>
  <si>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</si>
  <si>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</si>
  <si>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</si>
  <si>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</si>
  <si>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</si>
  <si>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</si>
  <si>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</si>
  <si>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</si>
  <si>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</si>
  <si>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</si>
  <si>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</si>
  <si>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</si>
  <si>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</si>
  <si>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</si>
  <si>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</si>
  <si>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</si>
  <si>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</si>
  <si>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</si>
  <si>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</si>
  <si>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</si>
  <si>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</si>
  <si>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</si>
  <si>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</si>
  <si>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</si>
  <si>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</si>
  <si>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</si>
  <si>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</si>
  <si>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</si>
  <si>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</si>
  <si>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</si>
  <si>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</si>
  <si>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</si>
  <si>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</si>
  <si>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</si>
  <si>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</si>
  <si>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</si>
  <si>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</si>
  <si>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</si>
  <si>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</si>
  <si>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</si>
  <si>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</si>
  <si>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</si>
  <si>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</si>
  <si>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</si>
  <si>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</si>
  <si>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</si>
  <si>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</si>
  <si>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</si>
  <si>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</si>
  <si>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</si>
  <si>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</si>
  <si>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</si>
  <si>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</si>
  <si>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</si>
  <si>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</si>
  <si>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</si>
  <si>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</si>
  <si>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</si>
  <si>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</si>
  <si>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</si>
  <si>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</si>
  <si>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</si>
  <si>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</si>
  <si>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</si>
  <si>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</si>
  <si>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</si>
  <si>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</si>
  <si>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</si>
  <si>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</si>
  <si>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</si>
  <si>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</si>
  <si>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</si>
  <si>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</si>
  <si>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</si>
  <si>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</si>
  <si>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</si>
  <si>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</si>
  <si>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</si>
  <si>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</si>
  <si>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</si>
  <si>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</si>
  <si>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</si>
  <si>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</si>
  <si>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</si>
  <si>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</si>
  <si>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</si>
  <si>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</si>
  <si>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</si>
  <si>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</si>
  <si>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</si>
  <si>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</si>
  <si>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</si>
  <si>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</si>
  <si>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</si>
  <si>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</si>
  <si>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</si>
  <si>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</si>
  <si>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</si>
  <si>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</si>
  <si>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</si>
  <si>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</si>
  <si>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</si>
  <si>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</si>
  <si>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</si>
  <si>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</si>
  <si>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</si>
  <si>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</si>
  <si>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</si>
  <si>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</si>
  <si>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</si>
  <si>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</si>
  <si>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</si>
  <si>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</si>
  <si>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</si>
  <si>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</si>
  <si>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</si>
  <si>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</si>
  <si>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</si>
  <si>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</si>
  <si>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</si>
  <si>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</si>
  <si>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</si>
  <si>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</si>
  <si>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</si>
  <si>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</si>
  <si>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</si>
  <si>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</si>
  <si>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</si>
  <si>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</si>
  <si>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</si>
  <si>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</si>
  <si>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</si>
  <si>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</si>
  <si>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</si>
  <si>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</si>
  <si>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</si>
  <si>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</si>
  <si>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</si>
  <si>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</si>
  <si>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</si>
  <si>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</si>
  <si>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</si>
  <si>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</si>
  <si>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</si>
  <si>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</si>
  <si>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</si>
  <si>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</si>
  <si>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</si>
  <si>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</si>
  <si>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</si>
  <si>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</si>
  <si>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</si>
  <si>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</si>
  <si>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</si>
  <si>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</si>
  <si>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</si>
  <si>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</si>
  <si>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</si>
  <si>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</si>
  <si>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</si>
  <si>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</si>
  <si>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</si>
  <si>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</si>
  <si>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</si>
  <si>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</si>
  <si>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</si>
  <si>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</si>
  <si>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</si>
  <si>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</si>
  <si>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</si>
  <si>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</si>
  <si>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</si>
  <si>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</si>
  <si>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</si>
  <si>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</si>
  <si>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</si>
  <si>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</si>
  <si>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</si>
  <si>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</si>
  <si>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</si>
  <si>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</si>
  <si>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</si>
  <si>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</si>
  <si>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</si>
  <si>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</si>
  <si>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</si>
  <si>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</si>
  <si>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</si>
  <si>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</si>
  <si>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</si>
  <si>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</si>
  <si>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</si>
  <si>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</si>
  <si>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</si>
  <si>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</si>
  <si>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</si>
  <si>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</si>
  <si>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</si>
  <si>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</si>
  <si>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</si>
  <si>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</si>
  <si>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</si>
  <si>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</si>
  <si>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</si>
  <si>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</si>
  <si>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</si>
  <si>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</si>
  <si>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</si>
  <si>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</si>
  <si>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</si>
  <si>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</si>
  <si>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</si>
  <si>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</si>
  <si>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</si>
  <si>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</si>
  <si>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</si>
  <si>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</si>
  <si>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</si>
  <si>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</si>
  <si>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</si>
  <si>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</si>
  <si>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</si>
  <si>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</si>
  <si>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</si>
  <si>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</si>
  <si>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</si>
  <si>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</si>
  <si>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</si>
  <si>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</si>
  <si>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</si>
  <si>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</si>
  <si>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</si>
  <si>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</si>
  <si>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</si>
  <si>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</si>
  <si>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</si>
  <si>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</si>
  <si>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</si>
  <si>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</si>
  <si>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</si>
  <si>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</si>
  <si>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</si>
  <si>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</si>
  <si>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</si>
  <si>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</si>
  <si>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</si>
  <si>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</si>
  <si>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</si>
  <si>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</si>
  <si>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</si>
  <si>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</si>
  <si>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</si>
  <si>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</si>
  <si>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</si>
  <si>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</si>
  <si>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</si>
  <si>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</si>
  <si>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</si>
  <si>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</si>
  <si>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</si>
  <si>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</si>
  <si>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</si>
  <si>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</si>
  <si>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</si>
  <si>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</si>
  <si>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</si>
  <si>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</si>
  <si>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</si>
  <si>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</si>
  <si>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</si>
  <si>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</si>
  <si>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</si>
  <si>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</si>
  <si>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</si>
  <si>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</si>
  <si>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</si>
  <si>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</si>
  <si>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</si>
  <si>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</si>
  <si>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</si>
  <si>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</si>
  <si>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</si>
  <si>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</si>
  <si>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</si>
  <si>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</si>
  <si>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</si>
  <si>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</si>
  <si>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</si>
  <si>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</si>
  <si>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</si>
  <si>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</si>
  <si>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</si>
  <si>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</si>
  <si>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</si>
  <si>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</si>
  <si>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</si>
  <si>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</si>
  <si>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</si>
  <si>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</si>
  <si>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</si>
  <si>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</si>
  <si>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</si>
  <si>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</si>
  <si>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</si>
  <si>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</si>
  <si>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</si>
  <si>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</si>
  <si>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</si>
  <si>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</si>
  <si>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</si>
  <si>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</si>
  <si>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</si>
  <si>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</si>
  <si>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</si>
  <si>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</si>
  <si>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</si>
  <si>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</si>
  <si>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</si>
  <si>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</si>
  <si>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</si>
  <si>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</si>
  <si>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</si>
  <si>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</si>
  <si>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</si>
  <si>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</si>
  <si>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</si>
  <si>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</si>
  <si>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</si>
  <si>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</si>
  <si>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</si>
  <si>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</si>
  <si>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</si>
  <si>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</si>
  <si>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</si>
  <si>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</si>
  <si>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</si>
  <si>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</si>
  <si>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</si>
  <si>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</si>
  <si>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</si>
  <si>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</si>
  <si>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</si>
  <si>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</si>
  <si>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</si>
  <si>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</si>
  <si>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</si>
  <si>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</si>
  <si>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</si>
  <si>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</si>
  <si>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</si>
  <si>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</si>
  <si>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</si>
  <si>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</si>
  <si>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</si>
  <si>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</si>
  <si>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</si>
  <si>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</si>
  <si>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</si>
  <si>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</si>
  <si>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</si>
  <si>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</si>
  <si>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</si>
  <si>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</si>
  <si>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</si>
  <si>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</si>
  <si>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</si>
  <si>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</si>
  <si>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</si>
  <si>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</si>
  <si>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</si>
  <si>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</si>
  <si>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</si>
  <si>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</si>
  <si>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</si>
  <si>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</si>
  <si>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</si>
  <si>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</si>
  <si>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</si>
  <si>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</si>
  <si>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</si>
  <si>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</si>
  <si>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</si>
  <si>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</si>
  <si>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</si>
  <si>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</si>
  <si>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</si>
  <si>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</si>
  <si>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</si>
  <si>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</si>
  <si>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</si>
  <si>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</si>
  <si>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</si>
  <si>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</si>
  <si>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</si>
  <si>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</si>
  <si>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</si>
  <si>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</si>
  <si>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</si>
  <si>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</si>
  <si>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</si>
  <si>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</si>
  <si>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</si>
  <si>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</si>
  <si>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</si>
  <si>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</si>
  <si>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</si>
  <si>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</si>
  <si>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</si>
  <si>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</si>
  <si>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</si>
  <si>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</si>
  <si>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</si>
  <si>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</si>
  <si>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</si>
  <si>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</si>
  <si>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</si>
  <si>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</si>
  <si>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</si>
  <si>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</si>
  <si>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</si>
  <si>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</si>
  <si>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</si>
  <si>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</si>
  <si>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</si>
  <si>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</si>
  <si>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</si>
  <si>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</si>
  <si>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</si>
  <si>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</si>
  <si>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</si>
  <si>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</si>
  <si>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</si>
  <si>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</si>
  <si>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</si>
  <si>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</si>
  <si>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</si>
  <si>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</si>
  <si>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</si>
  <si>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</si>
  <si>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</si>
  <si>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</si>
  <si>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</si>
  <si>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</si>
  <si>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</si>
  <si>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</si>
  <si>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</si>
  <si>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</si>
  <si>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</si>
  <si>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</si>
  <si>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</si>
  <si>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</si>
  <si>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</si>
  <si>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</si>
  <si>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</si>
  <si>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</si>
  <si>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</si>
  <si>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</si>
  <si>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</si>
  <si>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</si>
  <si>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</si>
  <si>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</si>
  <si>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</si>
  <si>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</si>
  <si>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</si>
  <si>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</si>
  <si>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</si>
  <si>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</si>
  <si>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</si>
  <si>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</si>
  <si>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</si>
  <si>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</si>
  <si>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</si>
  <si>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</si>
  <si>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</si>
  <si>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</si>
  <si>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</si>
  <si>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</si>
  <si>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</si>
  <si>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</si>
  <si>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</si>
  <si>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</si>
  <si>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</si>
  <si>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</si>
  <si>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</si>
  <si>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</si>
  <si>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</si>
  <si>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</si>
  <si>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</si>
  <si>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</si>
  <si>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</si>
  <si>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</si>
  <si>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</si>
  <si>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</si>
  <si>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</si>
  <si>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</si>
  <si>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</si>
  <si>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</si>
  <si>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</si>
  <si>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</si>
  <si>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</si>
  <si>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</si>
  <si>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</si>
  <si>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</si>
  <si>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</si>
  <si>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</si>
  <si>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</si>
  <si>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</si>
  <si>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</si>
  <si>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</si>
  <si>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</si>
  <si>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</si>
  <si>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</si>
  <si>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</si>
  <si>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</si>
  <si>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</si>
  <si>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</si>
  <si>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</si>
  <si>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</si>
  <si>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</si>
  <si>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</si>
  <si>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</si>
  <si>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</si>
  <si>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</si>
  <si>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</si>
  <si>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</si>
  <si>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</si>
  <si>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</si>
  <si>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</si>
  <si>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</si>
  <si>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</si>
  <si>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</si>
  <si>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</si>
  <si>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</si>
  <si>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</si>
  <si>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</si>
  <si>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</si>
  <si>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</si>
  <si>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</si>
  <si>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</si>
  <si>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</si>
  <si>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</si>
  <si>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</si>
  <si>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</si>
  <si>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</si>
  <si>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</si>
  <si>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</si>
  <si>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</si>
  <si>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</si>
  <si>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</si>
  <si>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</si>
  <si>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</si>
  <si>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</si>
  <si>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</si>
  <si>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</si>
  <si>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</si>
  <si>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</si>
  <si>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</si>
  <si>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</si>
  <si>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</si>
  <si>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</si>
  <si>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</si>
  <si>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</si>
  <si>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</si>
  <si>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</si>
  <si>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</si>
  <si>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</si>
  <si>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</si>
  <si>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</si>
  <si>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</si>
  <si>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</si>
  <si>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</si>
  <si>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</si>
  <si>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</si>
  <si>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</si>
  <si>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</si>
  <si>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</si>
  <si>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</si>
  <si>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</si>
  <si>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</si>
  <si>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</si>
  <si>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</si>
  <si>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</si>
  <si>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</si>
  <si>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</si>
  <si>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</si>
  <si>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</si>
  <si>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</si>
  <si>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</si>
  <si>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</si>
  <si>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</si>
  <si>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</si>
  <si>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</si>
  <si>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</si>
  <si>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</si>
  <si>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</si>
  <si>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</si>
  <si>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</si>
  <si>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</si>
  <si>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</si>
  <si>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</si>
  <si>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</si>
  <si>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</si>
  <si>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</si>
  <si>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</si>
  <si>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</si>
  <si>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</si>
  <si>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</si>
  <si>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</si>
  <si>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</si>
  <si>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</si>
  <si>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</si>
  <si>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</si>
  <si>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</si>
  <si>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</si>
  <si>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</si>
  <si>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</si>
  <si>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</si>
  <si>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</si>
  <si>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</si>
  <si>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</si>
  <si>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</si>
  <si>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</si>
  <si>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</si>
  <si>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</si>
  <si>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</si>
  <si>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</si>
  <si>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</si>
  <si>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</si>
  <si>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</si>
  <si>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</si>
  <si>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</si>
  <si>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</si>
  <si>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</si>
  <si>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</si>
  <si>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</si>
  <si>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</si>
  <si>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</si>
  <si>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</si>
  <si>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</si>
  <si>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</si>
  <si>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</si>
  <si>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</si>
  <si>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</si>
  <si>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</si>
  <si>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</si>
  <si>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</si>
  <si>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</si>
  <si>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</si>
  <si>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</si>
  <si>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</si>
  <si>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</si>
  <si>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</si>
  <si>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</si>
  <si>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</si>
  <si>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</si>
  <si>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</si>
  <si>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</si>
  <si>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</si>
  <si>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</si>
  <si>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</si>
  <si>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</si>
  <si>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</si>
  <si>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</si>
  <si>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</si>
  <si>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</si>
  <si>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</si>
  <si>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</si>
  <si>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</si>
  <si>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</si>
  <si>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</si>
  <si>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</si>
  <si>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</si>
  <si>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</si>
  <si>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</si>
  <si>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</si>
  <si>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</si>
  <si>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</si>
  <si>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</si>
  <si>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</si>
  <si>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</si>
  <si>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</si>
  <si>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</si>
  <si>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</si>
  <si>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</si>
  <si>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</si>
  <si>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</si>
  <si>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</si>
  <si>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</si>
  <si>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</si>
  <si>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</si>
  <si>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</si>
  <si>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</si>
  <si>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</si>
  <si>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</si>
  <si>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</si>
  <si>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</si>
  <si>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</si>
  <si>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</si>
  <si>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</si>
  <si>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</si>
  <si>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</si>
  <si>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</si>
  <si>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</si>
  <si>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</si>
  <si>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</si>
  <si>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</si>
  <si>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</si>
  <si>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</si>
  <si>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</si>
  <si>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</si>
  <si>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</si>
  <si>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</si>
  <si>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</si>
  <si>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</si>
  <si>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</si>
  <si>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</si>
  <si>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</si>
  <si>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</si>
  <si>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</si>
  <si>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</si>
  <si>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</si>
  <si>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</si>
  <si>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</si>
  <si>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</si>
  <si>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</si>
  <si>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</si>
  <si>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</si>
  <si>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</si>
  <si>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</si>
  <si>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</si>
  <si>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</si>
  <si>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</si>
  <si>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</si>
  <si>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</si>
  <si>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</si>
  <si>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</si>
  <si>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</si>
  <si>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</si>
  <si>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</si>
  <si>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</si>
  <si>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</si>
  <si>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</si>
  <si>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</si>
  <si>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</si>
  <si>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</si>
  <si>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</si>
  <si>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</si>
  <si>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</si>
  <si>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</si>
  <si>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</si>
  <si>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</si>
  <si>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</si>
  <si>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</si>
  <si>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</si>
  <si>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</si>
  <si>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</si>
  <si>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</si>
  <si>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</si>
  <si>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</si>
  <si>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</si>
  <si>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</si>
  <si>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</si>
  <si>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</si>
  <si>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</si>
  <si>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</si>
  <si>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</si>
  <si>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</si>
  <si>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</si>
  <si>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</si>
  <si>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</si>
  <si>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</si>
  <si>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</si>
  <si>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</si>
  <si>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</si>
  <si>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</si>
  <si>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</si>
  <si>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</si>
  <si>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</si>
  <si>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</si>
  <si>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</si>
  <si>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</si>
  <si>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</si>
  <si>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</si>
  <si>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</si>
  <si>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</si>
  <si>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</si>
  <si>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</si>
  <si>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</si>
  <si>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</si>
  <si>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</si>
  <si>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</si>
  <si>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</si>
  <si>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</si>
  <si>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</si>
  <si>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</si>
  <si>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</si>
  <si>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</si>
  <si>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</si>
  <si>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</si>
  <si>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</si>
  <si>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</si>
  <si>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</si>
  <si>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</si>
  <si>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</si>
  <si>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</si>
  <si>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</si>
  <si>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</si>
  <si>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</si>
  <si>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</si>
  <si>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</si>
  <si>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</si>
  <si>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</si>
  <si>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</si>
  <si>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</si>
  <si>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</si>
  <si>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</si>
  <si>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</si>
  <si>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</si>
  <si>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</si>
  <si>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</si>
  <si>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</si>
  <si>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</si>
  <si>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</si>
  <si>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</si>
  <si>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</si>
  <si>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</si>
  <si>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</si>
  <si>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</si>
  <si>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</si>
  <si>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</si>
  <si>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</si>
  <si>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</si>
  <si>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</si>
  <si>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</si>
  <si>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</si>
  <si>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</si>
  <si>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</si>
  <si>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</si>
  <si>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</si>
  <si>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</si>
  <si>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</si>
  <si>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</si>
  <si>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</si>
  <si>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</si>
  <si>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</si>
  <si>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</si>
  <si>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</si>
  <si>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</si>
  <si>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</si>
  <si>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</si>
  <si>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</si>
  <si>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</si>
  <si>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</si>
  <si>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</si>
  <si>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</si>
  <si>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</si>
  <si>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</si>
  <si>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</si>
  <si>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</si>
  <si>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</si>
  <si>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</si>
  <si>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</si>
  <si>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</si>
  <si>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</si>
  <si>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</si>
  <si>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</si>
  <si>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</si>
  <si>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</si>
  <si>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</si>
  <si>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</si>
  <si>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</si>
  <si>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</si>
  <si>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</si>
  <si>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</si>
  <si>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</si>
  <si>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</si>
  <si>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</si>
  <si>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</si>
  <si>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</si>
  <si>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</si>
  <si>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</si>
  <si>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</si>
  <si>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</si>
  <si>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</si>
  <si>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</si>
  <si>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</si>
  <si>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</si>
  <si>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</si>
  <si>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</si>
  <si>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</si>
  <si>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</si>
  <si>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</si>
  <si>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</si>
  <si>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</si>
  <si>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</si>
  <si>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</si>
  <si>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</si>
  <si>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</si>
  <si>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</si>
  <si>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</si>
  <si>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</si>
  <si>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</si>
  <si>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</si>
  <si>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</si>
  <si>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</si>
  <si>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</si>
  <si>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</si>
  <si>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</si>
  <si>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</si>
  <si>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</si>
  <si>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</si>
  <si>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</si>
  <si>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</si>
  <si>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</si>
  <si>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</si>
  <si>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</si>
  <si>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</si>
  <si>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</si>
  <si>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</si>
  <si>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</si>
  <si>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</si>
  <si>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</si>
  <si>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</si>
  <si>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</si>
  <si>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</si>
  <si>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</si>
  <si>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</si>
  <si>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</si>
  <si>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</si>
  <si>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</si>
  <si>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</si>
  <si>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</si>
  <si>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</si>
  <si>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</si>
  <si>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</si>
  <si>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</si>
  <si>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</si>
  <si>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</si>
  <si>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</si>
  <si>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</si>
  <si>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</si>
  <si>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</si>
  <si>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</si>
  <si>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</si>
  <si>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</si>
  <si>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</si>
  <si>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</si>
  <si>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</si>
  <si>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</si>
  <si>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</si>
  <si>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</si>
  <si>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</si>
  <si>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</si>
  <si>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</si>
  <si>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</si>
  <si>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</si>
  <si>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</si>
  <si>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</si>
  <si>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</si>
  <si>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</si>
  <si>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</si>
  <si>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</si>
  <si>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</si>
  <si>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</si>
  <si>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</si>
  <si>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</si>
  <si>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</si>
  <si>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</si>
  <si>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</si>
  <si>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</si>
  <si>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</si>
  <si>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</si>
  <si>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</si>
  <si>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</si>
  <si>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</si>
  <si>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</si>
  <si>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</si>
  <si>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</si>
  <si>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</si>
  <si>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</si>
  <si>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</si>
  <si>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</si>
  <si>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</si>
  <si>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</si>
  <si>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</si>
  <si>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</si>
  <si>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</si>
  <si>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</si>
  <si>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</si>
  <si>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</si>
  <si>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</si>
  <si>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</si>
  <si>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</si>
  <si>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</si>
  <si>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</si>
  <si>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</si>
  <si>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</si>
  <si>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</si>
  <si>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</si>
  <si>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</si>
  <si>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</si>
  <si>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</si>
  <si>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</si>
  <si>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</si>
  <si>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</si>
  <si>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</si>
  <si>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</si>
  <si>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</si>
  <si>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</si>
  <si>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</si>
  <si>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</si>
  <si>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</si>
  <si>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</si>
  <si>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</si>
  <si>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</si>
  <si>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</si>
  <si>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</si>
  <si>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</si>
  <si>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</si>
  <si>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</si>
  <si>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</si>
  <si>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</si>
  <si>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</si>
  <si>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</si>
  <si>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</si>
  <si>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</si>
  <si>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</si>
  <si>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</si>
  <si>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</si>
  <si>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</si>
  <si>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</si>
  <si>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</si>
  <si>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</si>
  <si>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</si>
  <si>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</si>
  <si>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</si>
  <si>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</si>
  <si>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</si>
  <si>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</si>
  <si>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</si>
  <si>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</si>
  <si>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</si>
  <si>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</si>
  <si>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</si>
  <si>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</si>
  <si>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</si>
  <si>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</si>
  <si>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</si>
  <si>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</si>
  <si>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</si>
  <si>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</si>
  <si>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</si>
  <si>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</si>
  <si>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</si>
  <si>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</si>
  <si>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</si>
  <si>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</si>
  <si>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</si>
  <si>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</si>
  <si>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</si>
  <si>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</si>
  <si>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</si>
  <si>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</si>
  <si>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</si>
  <si>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</si>
  <si>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</si>
  <si>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</si>
  <si>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</si>
  <si>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</si>
  <si>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</si>
  <si>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</si>
  <si>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</si>
  <si>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</si>
  <si>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</si>
  <si>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</si>
  <si>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</si>
  <si>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</si>
  <si>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</si>
  <si>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</si>
  <si>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</si>
  <si>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</si>
  <si>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</si>
  <si>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</si>
  <si>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</si>
  <si>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</si>
  <si>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</si>
  <si>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</si>
  <si>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</si>
  <si>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</si>
  <si>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</si>
  <si>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</si>
  <si>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</si>
  <si>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</si>
  <si>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</si>
  <si>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</si>
  <si>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</si>
  <si>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</si>
  <si>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</si>
  <si>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</si>
  <si>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</si>
  <si>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</si>
  <si>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</si>
  <si>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</si>
  <si>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</si>
  <si>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</si>
  <si>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</si>
  <si>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</si>
  <si>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</si>
  <si>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</si>
  <si>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</si>
  <si>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</si>
  <si>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</si>
  <si>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</si>
  <si>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</si>
  <si>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</si>
  <si>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</si>
  <si>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</si>
  <si>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</si>
  <si>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</si>
  <si>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</si>
  <si>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</si>
  <si>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</si>
  <si>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</si>
  <si>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</si>
  <si>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</si>
  <si>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</si>
  <si>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</si>
  <si>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</si>
  <si>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</si>
  <si>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</si>
  <si>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</si>
  <si>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</si>
  <si>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</si>
  <si>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</si>
  <si>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</si>
  <si>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</si>
  <si>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</si>
  <si>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</si>
  <si>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</si>
  <si>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</si>
  <si>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</si>
  <si>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</si>
  <si>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</si>
  <si>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</si>
  <si>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</si>
  <si>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</si>
  <si>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</si>
  <si>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</si>
  <si>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</si>
  <si>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</si>
  <si>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</si>
  <si>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</si>
  <si>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</si>
  <si>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</si>
  <si>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</si>
  <si>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</si>
  <si>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</si>
  <si>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</si>
  <si>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</si>
  <si>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</si>
  <si>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</si>
  <si>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</si>
  <si>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</si>
  <si>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</si>
  <si>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</si>
  <si>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</si>
  <si>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</si>
  <si>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</si>
  <si>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</si>
  <si>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</si>
  <si>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</si>
  <si>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</si>
  <si>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</si>
  <si>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</si>
  <si>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</si>
  <si>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</si>
  <si>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</si>
  <si>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</si>
  <si>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</si>
  <si>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</si>
  <si>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</si>
  <si>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</si>
  <si>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</si>
  <si>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</si>
  <si>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</si>
  <si>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</si>
  <si>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</si>
  <si>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</si>
  <si>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</si>
  <si>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</si>
  <si>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</si>
  <si>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</si>
  <si>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</si>
  <si>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</si>
  <si>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</si>
  <si>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</si>
  <si>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</si>
  <si>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</si>
  <si>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</si>
  <si>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</si>
  <si>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</si>
  <si>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</si>
  <si>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</si>
  <si>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</si>
  <si>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</si>
  <si>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</si>
  <si>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</si>
  <si>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</si>
  <si>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</si>
  <si>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</si>
  <si>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</si>
  <si>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</si>
  <si>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</si>
  <si>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</si>
  <si>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</si>
  <si>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</si>
  <si>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</si>
  <si>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</si>
  <si>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</si>
  <si>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</si>
  <si>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</si>
  <si>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</si>
  <si>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</si>
  <si>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</si>
  <si>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</si>
  <si>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</si>
  <si>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</si>
  <si>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</si>
  <si>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</si>
  <si>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</si>
  <si>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</si>
  <si>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</si>
  <si>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</si>
  <si>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</si>
  <si>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</si>
  <si>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</si>
  <si>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</si>
  <si>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</si>
  <si>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</si>
  <si>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</si>
  <si>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</si>
  <si>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</si>
  <si>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</si>
  <si>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</si>
  <si>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</si>
  <si>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</si>
  <si>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</si>
  <si>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</si>
  <si>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</si>
  <si>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</si>
  <si>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</si>
  <si>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</si>
  <si>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</si>
  <si>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</si>
  <si>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</si>
  <si>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</si>
  <si>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</si>
  <si>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</si>
  <si>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</si>
  <si>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</si>
  <si>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</si>
  <si>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</si>
  <si>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</si>
  <si>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</si>
  <si>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</si>
  <si>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</si>
  <si>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</si>
  <si>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</si>
  <si>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</si>
  <si>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</si>
  <si>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</si>
  <si>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</si>
  <si>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</si>
  <si>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</si>
  <si>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</si>
  <si>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</si>
  <si>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</si>
  <si>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</si>
  <si>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</si>
  <si>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</si>
  <si>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</si>
  <si>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</si>
  <si>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</si>
  <si>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</si>
  <si>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</si>
  <si>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</si>
  <si>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</si>
  <si>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</si>
  <si>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</si>
  <si>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</si>
  <si>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</si>
  <si>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</si>
  <si>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</si>
  <si>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</si>
  <si>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</si>
  <si>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</si>
  <si>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</si>
  <si>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</si>
  <si>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</si>
  <si>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</si>
  <si>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</si>
  <si>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</si>
  <si>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</si>
  <si>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</si>
  <si>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</si>
  <si>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</si>
  <si>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</si>
  <si>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</si>
  <si>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</si>
  <si>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</si>
  <si>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</si>
  <si>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</si>
  <si>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</si>
  <si>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</si>
  <si>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</si>
  <si>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</si>
  <si>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</si>
  <si>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</si>
  <si>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</si>
  <si>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</si>
  <si>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</si>
  <si>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</si>
  <si>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</si>
  <si>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</si>
  <si>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</si>
  <si>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</si>
  <si>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</si>
  <si>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</si>
  <si>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</si>
  <si>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</si>
  <si>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</si>
  <si>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</si>
  <si>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</si>
  <si>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</si>
  <si>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</si>
  <si>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</si>
  <si>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</si>
  <si>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</si>
  <si>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</si>
  <si>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</si>
  <si>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</si>
  <si>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</si>
  <si>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</si>
  <si>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</si>
  <si>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</si>
  <si>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</si>
  <si>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</si>
  <si>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</si>
  <si>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</si>
  <si>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</si>
  <si>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</si>
  <si>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</si>
  <si>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</si>
  <si>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</si>
  <si>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</si>
  <si>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</si>
  <si>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</si>
  <si>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</si>
  <si>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</si>
  <si>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</si>
  <si>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</si>
  <si>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</si>
  <si>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</si>
  <si>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</si>
  <si>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</si>
  <si>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</si>
  <si>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</si>
  <si>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</si>
  <si>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</si>
  <si>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</si>
  <si>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</si>
  <si>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</si>
  <si>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</si>
  <si>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</si>
  <si>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</si>
  <si>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</si>
  <si>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</si>
  <si>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</si>
  <si>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</si>
  <si>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</si>
  <si>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</si>
  <si>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</si>
  <si>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</si>
  <si>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</si>
  <si>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</si>
  <si>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</si>
  <si>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</si>
  <si>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</si>
  <si>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</si>
  <si>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</si>
  <si>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</si>
  <si>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</si>
  <si>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</si>
  <si>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</si>
  <si>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</si>
  <si>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</si>
  <si>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</si>
  <si>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</si>
  <si>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</si>
  <si>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</si>
  <si>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</si>
  <si>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</si>
  <si>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</si>
  <si>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</si>
  <si>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</si>
  <si>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</si>
  <si>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</si>
  <si>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</si>
  <si>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</si>
  <si>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</si>
  <si>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</si>
  <si>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</si>
  <si>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</si>
  <si>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</si>
  <si>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</si>
  <si>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</si>
  <si>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</si>
  <si>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</si>
  <si>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</si>
  <si>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</si>
  <si>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</si>
  <si>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</si>
  <si>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</si>
  <si>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</si>
  <si>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</si>
  <si>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</si>
  <si>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</si>
  <si>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</si>
  <si>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</si>
  <si>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</si>
  <si>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</si>
  <si>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</si>
  <si>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</si>
  <si>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</si>
  <si>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</si>
  <si>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</si>
  <si>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</si>
  <si>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</si>
  <si>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</si>
  <si>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</si>
  <si>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</si>
  <si>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</si>
  <si>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</si>
  <si>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</si>
  <si>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</si>
  <si>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</si>
  <si>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</si>
  <si>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</si>
  <si>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</si>
  <si>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</si>
  <si>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</si>
  <si>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</si>
  <si>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</si>
  <si>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</si>
  <si>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</si>
  <si>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</si>
  <si>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</si>
  <si>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</si>
  <si>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</si>
  <si>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</si>
  <si>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</si>
  <si>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</si>
  <si>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</si>
  <si>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</si>
  <si>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</si>
  <si>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</si>
  <si>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</si>
  <si>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</si>
  <si>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</si>
  <si>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</si>
  <si>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</si>
  <si>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</si>
  <si>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</si>
  <si>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</si>
  <si>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</si>
  <si>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</si>
  <si>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</si>
  <si>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</si>
  <si>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</si>
  <si>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</si>
  <si>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</si>
  <si>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</si>
  <si>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</si>
  <si>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</si>
  <si>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</si>
  <si>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</si>
  <si>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</si>
  <si>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</si>
  <si>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</si>
  <si>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</si>
  <si>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</si>
  <si>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</si>
  <si>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</si>
  <si>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</si>
  <si>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</si>
  <si>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</si>
  <si>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</si>
  <si>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</si>
  <si>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</si>
  <si>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</si>
  <si>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</si>
  <si>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</si>
  <si>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</si>
  <si>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</si>
  <si>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</si>
  <si>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</si>
  <si>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</si>
  <si>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</si>
  <si>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</si>
  <si>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</si>
  <si>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</si>
  <si>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</si>
  <si>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</si>
  <si>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</si>
  <si>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</si>
  <si>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</si>
  <si>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</si>
  <si>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</si>
  <si>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</si>
  <si>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</si>
  <si>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</si>
  <si>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</si>
  <si>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</si>
  <si>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</si>
  <si>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</si>
  <si>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</si>
  <si>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</si>
  <si>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</si>
  <si>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</si>
  <si>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</si>
  <si>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</si>
  <si>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</si>
  <si>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</si>
  <si>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</si>
  <si>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</si>
  <si>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</si>
  <si>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</si>
  <si>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</si>
  <si>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</si>
  <si>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</si>
  <si>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</si>
  <si>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</si>
  <si>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</si>
  <si>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</si>
  <si>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</si>
  <si>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</si>
  <si>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</si>
  <si>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</si>
  <si>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</si>
  <si>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</si>
  <si>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</si>
  <si>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</si>
  <si>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</si>
  <si>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</si>
  <si>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</si>
  <si>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</si>
  <si>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</si>
  <si>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</si>
  <si>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</si>
  <si>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</si>
  <si>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</si>
  <si>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</si>
  <si>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</si>
  <si>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</si>
  <si>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</si>
  <si>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</si>
  <si>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</si>
  <si>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</si>
  <si>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</si>
  <si>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</si>
  <si>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</si>
  <si>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</si>
  <si>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</si>
  <si>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</si>
  <si>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</si>
  <si>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</si>
  <si>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</si>
  <si>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</si>
  <si>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</si>
  <si>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</si>
  <si>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</si>
  <si>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</si>
  <si>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</si>
  <si>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</si>
  <si>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</si>
  <si>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</si>
  <si>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</si>
  <si>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</si>
  <si>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</si>
  <si>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</si>
  <si>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</si>
  <si>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</si>
  <si>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</si>
  <si>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</si>
  <si>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</si>
  <si>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</si>
  <si>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</si>
  <si>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</si>
  <si>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</si>
  <si>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</si>
  <si>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</si>
  <si>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</si>
  <si>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</si>
  <si>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</si>
  <si>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</si>
  <si>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</si>
  <si>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</si>
  <si>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</si>
  <si>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</si>
  <si>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</si>
  <si>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</si>
  <si>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</si>
  <si>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</si>
  <si>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</si>
  <si>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</si>
  <si>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</si>
  <si>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</si>
  <si>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</si>
  <si>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</si>
  <si>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</si>
  <si>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</si>
  <si>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</si>
  <si>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</si>
  <si>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</si>
  <si>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</si>
  <si>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</si>
  <si>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</si>
  <si>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</si>
  <si>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</si>
  <si>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</si>
  <si>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</si>
  <si>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</si>
  <si>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</si>
  <si>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</si>
  <si>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</si>
  <si>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</si>
  <si>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</si>
  <si>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</si>
  <si>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</si>
  <si>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</si>
  <si>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</si>
  <si>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</si>
  <si>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</si>
  <si>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</si>
  <si>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</si>
  <si>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</si>
  <si>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</si>
  <si>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</si>
  <si>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</si>
  <si>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</si>
  <si>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</si>
  <si>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</si>
  <si>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</si>
  <si>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</si>
  <si>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</si>
  <si>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</si>
  <si>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</si>
  <si>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</si>
  <si>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</si>
  <si>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</si>
  <si>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</si>
  <si>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</si>
  <si>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</si>
  <si>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</si>
  <si>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</si>
  <si>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</si>
  <si>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</si>
  <si>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</si>
  <si>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</si>
  <si>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</si>
  <si>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</si>
  <si>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</si>
  <si>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</si>
  <si>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</si>
  <si>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</si>
  <si>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</si>
  <si>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</si>
  <si>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</si>
  <si>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</si>
  <si>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</si>
  <si>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</si>
  <si>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</si>
  <si>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</si>
  <si>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</si>
  <si>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</si>
  <si>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</si>
  <si>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</si>
  <si>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</si>
  <si>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</si>
  <si>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</si>
  <si>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</si>
  <si>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</si>
  <si>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</si>
  <si>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</si>
  <si>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</si>
  <si>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</si>
  <si>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</si>
  <si>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</si>
  <si>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</si>
  <si>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</si>
  <si>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</si>
  <si>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</si>
  <si>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</si>
  <si>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</si>
  <si>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</si>
  <si>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</si>
  <si>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</si>
  <si>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</si>
  <si>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</si>
  <si>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</si>
  <si>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</si>
  <si>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</si>
  <si>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</si>
  <si>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</si>
  <si>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</si>
  <si>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</si>
  <si>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</si>
  <si>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</si>
  <si>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</si>
  <si>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</si>
  <si>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</si>
  <si>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</si>
  <si>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</si>
  <si>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</si>
  <si>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</si>
  <si>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</si>
  <si>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</si>
  <si>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</si>
  <si>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</si>
  <si>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</si>
  <si>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</si>
  <si>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</si>
  <si>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</si>
  <si>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</si>
  <si>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</si>
  <si>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</si>
  <si>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</si>
  <si>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</si>
  <si>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</si>
  <si>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</si>
  <si>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</si>
  <si>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</si>
  <si>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</si>
  <si>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</si>
  <si>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</si>
  <si>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</si>
  <si>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</si>
  <si>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</si>
  <si>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</si>
  <si>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</si>
  <si>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</si>
  <si>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</si>
  <si>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</si>
  <si>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</si>
  <si>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</si>
  <si>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</si>
  <si>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</si>
  <si>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</si>
  <si>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</si>
  <si>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</si>
  <si>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</si>
  <si>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</si>
  <si>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</si>
  <si>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</si>
  <si>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</si>
  <si>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</si>
  <si>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</si>
  <si>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</si>
  <si>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</si>
  <si>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</si>
  <si>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</si>
  <si>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</si>
  <si>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</si>
  <si>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</si>
  <si>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</si>
  <si>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</si>
  <si>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</si>
  <si>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</si>
  <si>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</si>
  <si>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</si>
  <si>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</si>
  <si>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</si>
  <si>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</si>
  <si>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</si>
  <si>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</si>
  <si>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</si>
  <si>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</si>
  <si>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</si>
  <si>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</si>
  <si>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</si>
  <si>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</si>
  <si>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</si>
  <si>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</si>
  <si>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</si>
  <si>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</si>
  <si>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</si>
  <si>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</si>
  <si>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</si>
  <si>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</si>
  <si>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</si>
  <si>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</si>
  <si>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</si>
  <si>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</si>
  <si>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</si>
  <si>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</si>
  <si>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</si>
  <si>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</si>
  <si>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</si>
  <si>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</si>
  <si>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</si>
  <si>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</si>
  <si>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</si>
  <si>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</si>
  <si>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</si>
  <si>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</si>
  <si>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</si>
  <si>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</si>
  <si>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</si>
  <si>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</si>
  <si>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</si>
  <si>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</si>
  <si>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</si>
  <si>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</si>
  <si>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</si>
  <si>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</si>
  <si>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</si>
  <si>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</si>
  <si>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</si>
  <si>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</si>
  <si>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</si>
  <si>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</si>
  <si>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</si>
  <si>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</si>
  <si>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</si>
  <si>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</si>
  <si>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</si>
  <si>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</si>
  <si>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</si>
  <si>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</si>
  <si>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</si>
  <si>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</si>
  <si>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</si>
  <si>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</si>
  <si>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</si>
  <si>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</si>
  <si>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</si>
  <si>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</si>
  <si>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</si>
  <si>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</si>
  <si>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</si>
  <si>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</si>
  <si>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</si>
  <si>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</si>
  <si>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</si>
  <si>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</si>
  <si>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</si>
  <si>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</si>
  <si>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</si>
  <si>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</si>
  <si>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</si>
  <si>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</si>
  <si>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</si>
  <si>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</si>
  <si>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</si>
  <si>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</si>
  <si>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</si>
  <si>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</si>
  <si>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</si>
  <si>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</si>
  <si>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</si>
  <si>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</si>
  <si>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</si>
  <si>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</si>
  <si>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</si>
  <si>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</si>
  <si>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</si>
  <si>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</si>
  <si>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</si>
  <si>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</si>
  <si>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</si>
  <si>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</si>
  <si>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</si>
  <si>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</si>
  <si>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</si>
  <si>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</si>
  <si>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</si>
  <si>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</si>
  <si>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</si>
  <si>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</si>
  <si>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</si>
  <si>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</si>
  <si>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</si>
  <si>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</si>
  <si>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</si>
  <si>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</si>
  <si>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</si>
  <si>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</si>
  <si>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</si>
  <si>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</si>
  <si>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</si>
  <si>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</si>
  <si>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</si>
  <si>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</si>
  <si>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</si>
  <si>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</si>
  <si>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</si>
  <si>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</si>
  <si>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</si>
  <si>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</si>
  <si>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</si>
  <si>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</si>
  <si>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</si>
  <si>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</si>
  <si>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</si>
  <si>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</si>
  <si>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</si>
  <si>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</si>
  <si>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</si>
  <si>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</si>
  <si>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</si>
  <si>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</si>
  <si>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</si>
  <si>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</si>
  <si>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</si>
  <si>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</si>
  <si>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</si>
  <si>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</si>
  <si>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</si>
  <si>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</si>
  <si>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</si>
  <si>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</si>
  <si>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</si>
  <si>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</si>
  <si>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</si>
  <si>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</si>
  <si>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</si>
  <si>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</si>
  <si>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</si>
  <si>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</si>
  <si>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</si>
  <si>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</si>
  <si>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</si>
  <si>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</si>
  <si>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</si>
  <si>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</si>
  <si>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</si>
  <si>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</si>
  <si>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</si>
  <si>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</si>
  <si>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</si>
  <si>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</si>
  <si>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</si>
  <si>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</si>
  <si>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</si>
  <si>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</si>
  <si>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</si>
  <si>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</si>
  <si>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</si>
  <si>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</si>
  <si>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</si>
  <si>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</si>
  <si>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</si>
  <si>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</si>
  <si>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</si>
  <si>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</si>
  <si>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</si>
  <si>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</si>
  <si>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</si>
  <si>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</si>
  <si>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</si>
  <si>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</si>
  <si>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</si>
  <si>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</si>
  <si>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</si>
  <si>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</si>
  <si>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</si>
  <si>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</si>
  <si>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</si>
  <si>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</si>
  <si>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</si>
  <si>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</si>
  <si>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</si>
  <si>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</si>
  <si>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</si>
  <si>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</si>
  <si>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</si>
  <si>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</si>
  <si>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</si>
  <si>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</si>
  <si>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</si>
  <si>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</si>
  <si>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</si>
  <si>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</si>
  <si>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</si>
  <si>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</si>
  <si>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</si>
  <si>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</si>
  <si>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</si>
  <si>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</si>
  <si>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</si>
  <si>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</si>
  <si>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</si>
  <si>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</si>
  <si>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</si>
  <si>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</si>
  <si>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</si>
  <si>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</si>
  <si>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</si>
  <si>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</si>
  <si>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</si>
  <si>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</si>
  <si>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</si>
  <si>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</si>
  <si>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</si>
  <si>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</si>
  <si>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</si>
  <si>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</si>
  <si>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</si>
  <si>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</si>
  <si>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</si>
  <si>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</si>
  <si>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</si>
  <si>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</si>
  <si>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</si>
  <si>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</si>
  <si>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</si>
  <si>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</si>
  <si>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</si>
  <si>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</si>
  <si>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</si>
  <si>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</si>
  <si>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</si>
  <si>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</si>
  <si>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</si>
  <si>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</si>
  <si>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</si>
  <si>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</si>
  <si>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</si>
  <si>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</si>
  <si>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</si>
  <si>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</si>
  <si>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</si>
  <si>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</si>
  <si>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</si>
  <si>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</si>
  <si>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</si>
  <si>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</si>
  <si>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</si>
  <si>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</si>
  <si>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</si>
  <si>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</si>
  <si>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</si>
  <si>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</si>
  <si>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</si>
  <si>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</si>
  <si>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</si>
  <si>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</si>
  <si>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</si>
  <si>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</si>
  <si>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</si>
  <si>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</si>
  <si>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</si>
  <si>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</si>
  <si>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</si>
  <si>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</si>
  <si>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</si>
  <si>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</si>
  <si>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</si>
  <si>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</si>
  <si>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</si>
  <si>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</si>
  <si>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</si>
  <si>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</si>
  <si>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</si>
  <si>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</si>
  <si>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</si>
  <si>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</si>
  <si>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</si>
  <si>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</si>
  <si>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</si>
  <si>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</si>
  <si>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</si>
  <si>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</si>
  <si>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</si>
  <si>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</si>
  <si>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</si>
  <si>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</si>
  <si>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</si>
  <si>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</si>
  <si>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</si>
  <si>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</si>
  <si>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</si>
  <si>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</si>
  <si>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</si>
  <si>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</si>
  <si>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</si>
  <si>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</si>
  <si>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</si>
  <si>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</si>
  <si>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</si>
  <si>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</si>
  <si>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</si>
  <si>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</si>
  <si>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</si>
  <si>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</si>
  <si>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</si>
  <si>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</si>
  <si>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</si>
  <si>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</si>
  <si>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</si>
  <si>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</si>
  <si>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</si>
  <si>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</si>
  <si>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</si>
  <si>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</si>
  <si>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</si>
  <si>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</si>
  <si>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</si>
  <si>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</si>
  <si>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</si>
  <si>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</si>
  <si>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</si>
  <si>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</si>
  <si>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</si>
  <si>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</si>
  <si>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</si>
  <si>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</si>
  <si>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</si>
  <si>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</si>
  <si>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</si>
  <si>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</si>
  <si>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</si>
  <si>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</si>
  <si>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</si>
  <si>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</si>
  <si>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</si>
  <si>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</si>
  <si>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</si>
  <si>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</si>
  <si>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</si>
  <si>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</si>
  <si>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</si>
  <si>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</si>
  <si>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</si>
  <si>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</si>
  <si>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</si>
  <si>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</si>
  <si>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</si>
  <si>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</si>
  <si>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</si>
  <si>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</si>
  <si>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</si>
  <si>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</si>
  <si>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</si>
  <si>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</si>
  <si>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</si>
  <si>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</si>
  <si>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</si>
  <si>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</si>
  <si>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</si>
  <si>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</si>
  <si>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</si>
  <si>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</si>
  <si>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</si>
  <si>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</si>
  <si>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</si>
  <si>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</si>
  <si>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</si>
  <si>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</si>
  <si>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</si>
  <si>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</si>
  <si>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</si>
  <si>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</si>
  <si>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</si>
  <si>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</si>
  <si>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</si>
  <si>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</si>
  <si>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</si>
  <si>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</si>
  <si>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</si>
  <si>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</si>
  <si>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</si>
  <si>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</si>
  <si>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</si>
  <si>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</si>
  <si>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</si>
  <si>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</si>
  <si>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</si>
  <si>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</si>
  <si>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</si>
  <si>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</si>
  <si>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</si>
  <si>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</si>
  <si>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</si>
  <si>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</si>
  <si>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</si>
  <si>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</si>
  <si>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</si>
  <si>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</si>
  <si>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</si>
  <si>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</si>
  <si>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</si>
  <si>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</si>
  <si>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</si>
  <si>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</si>
  <si>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</si>
  <si>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</si>
  <si>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</si>
  <si>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</si>
  <si>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</si>
  <si>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</si>
  <si>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</si>
  <si>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</si>
  <si>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</si>
  <si>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</si>
  <si>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</si>
  <si>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</si>
  <si>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</si>
  <si>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</si>
  <si>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</si>
  <si>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</si>
  <si>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</si>
  <si>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</si>
  <si>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</si>
  <si>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</si>
  <si>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</si>
  <si>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</si>
  <si>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</si>
  <si>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</si>
  <si>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</si>
  <si>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</si>
  <si>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</si>
  <si>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</si>
  <si>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</si>
  <si>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</si>
  <si>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</si>
  <si>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</si>
  <si>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</si>
  <si>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</si>
  <si>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</si>
  <si>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</si>
  <si>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</si>
  <si>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</si>
  <si>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</si>
  <si>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</si>
  <si>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</si>
  <si>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</si>
  <si>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</si>
  <si>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</si>
  <si>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</si>
  <si>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</si>
  <si>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</si>
  <si>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</si>
  <si>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</si>
  <si>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</si>
  <si>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</si>
  <si>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</si>
  <si>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</si>
  <si>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</si>
  <si>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</si>
  <si>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</si>
  <si>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</si>
  <si>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</si>
  <si>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</si>
  <si>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</si>
  <si>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</si>
  <si>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</si>
  <si>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</si>
  <si>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</si>
  <si>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</si>
  <si>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</si>
  <si>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</si>
  <si>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</si>
  <si>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</si>
  <si>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</si>
  <si>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</si>
  <si>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</si>
  <si>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</si>
  <si>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</si>
  <si>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</si>
  <si>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</si>
  <si>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</si>
  <si>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</si>
  <si>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</si>
  <si>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</si>
  <si>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</si>
  <si>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</si>
  <si>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</si>
  <si>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</si>
  <si>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</si>
  <si>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</si>
  <si>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</si>
  <si>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</si>
  <si>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</si>
  <si>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</si>
  <si>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</si>
  <si>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</si>
  <si>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</si>
  <si>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</si>
  <si>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</si>
  <si>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</si>
  <si>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</si>
  <si>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</si>
  <si>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</si>
  <si>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</si>
  <si>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</si>
  <si>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</si>
  <si>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</si>
  <si>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</si>
  <si>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</si>
  <si>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</si>
  <si>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</si>
  <si>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</si>
  <si>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</si>
  <si>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</si>
  <si>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</si>
  <si>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</si>
  <si>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</si>
  <si>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</si>
  <si>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</si>
  <si>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</si>
  <si>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</si>
  <si>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</si>
  <si>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</si>
  <si>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</si>
  <si>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</si>
  <si>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No.-2021-5-05003392020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</si>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</sst>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H33" sqref="H33"/>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7" t="s">
        <v>2653</v>
      </c>
      <c r="D2" s="198"/>
      <c r="E2" s="198"/>
      <c r="F2" s="198"/>
      <c r="G2" s="198"/>
      <c r="H2" s="198"/>
      <c r="I2" s="198"/>
      <c r="J2" s="198"/>
      <c r="K2" s="198"/>
      <c r="L2" s="173" t="s">
        <v>2640</v>
      </c>
      <c r="M2" s="173"/>
      <c r="N2" s="181" t="s">
        <v>2641</v>
      </c>
      <c r="O2" s="182"/>
    </row>
    <row r="3" spans="1:20" ht="33" customHeight="1" x14ac:dyDescent="0.35">
      <c r="A3" s="9"/>
      <c r="B3" s="8"/>
      <c r="C3" s="199"/>
      <c r="D3" s="200"/>
      <c r="E3" s="200"/>
      <c r="F3" s="200"/>
      <c r="G3" s="200"/>
      <c r="H3" s="200"/>
      <c r="I3" s="200"/>
      <c r="J3" s="200"/>
      <c r="K3" s="200"/>
      <c r="L3" s="183" t="s">
        <v>1</v>
      </c>
      <c r="M3" s="183"/>
      <c r="N3" s="183" t="s">
        <v>2642</v>
      </c>
      <c r="O3" s="185"/>
    </row>
    <row r="4" spans="1:20" ht="24.75" customHeight="1" thickBot="1" x14ac:dyDescent="0.4">
      <c r="A4" s="10"/>
      <c r="B4" s="12"/>
      <c r="C4" s="201"/>
      <c r="D4" s="202"/>
      <c r="E4" s="202"/>
      <c r="F4" s="202"/>
      <c r="G4" s="202"/>
      <c r="H4" s="202"/>
      <c r="I4" s="202"/>
      <c r="J4" s="202"/>
      <c r="K4" s="202"/>
      <c r="L4" s="186" t="s">
        <v>0</v>
      </c>
      <c r="M4" s="186"/>
      <c r="N4" s="186"/>
      <c r="O4" s="187"/>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03" t="s">
        <v>8</v>
      </c>
      <c r="M15" s="203"/>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4" t="s">
        <v>21</v>
      </c>
      <c r="B17" s="175"/>
      <c r="C17" s="175"/>
      <c r="D17" s="175"/>
      <c r="E17" s="175"/>
      <c r="F17" s="175"/>
      <c r="G17" s="175"/>
      <c r="H17" s="174" t="s">
        <v>12</v>
      </c>
      <c r="I17" s="175"/>
      <c r="J17" s="175"/>
      <c r="K17" s="175"/>
      <c r="L17" s="175"/>
      <c r="M17" s="175"/>
      <c r="N17" s="175"/>
      <c r="O17" s="17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0"/>
      <c r="I20" s="140" t="s">
        <v>36</v>
      </c>
      <c r="J20" s="141" t="s">
        <v>38</v>
      </c>
      <c r="K20" s="142">
        <v>536364300</v>
      </c>
      <c r="L20" s="143"/>
      <c r="M20" s="170">
        <v>44561</v>
      </c>
      <c r="N20" s="127">
        <f>+(M20-L20)/30</f>
        <v>1485.3666666666666</v>
      </c>
      <c r="O20" s="130"/>
      <c r="U20" s="126"/>
      <c r="V20" s="104">
        <f ca="1">NOW()</f>
        <v>44194.064357407406</v>
      </c>
      <c r="W20" s="104">
        <f ca="1">NOW()</f>
        <v>44194.064357407406</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21"/>
      <c r="I37" s="122"/>
      <c r="J37" s="122"/>
      <c r="K37" s="122"/>
      <c r="L37" s="122"/>
      <c r="M37" s="122"/>
      <c r="N37" s="122"/>
      <c r="O37" s="123"/>
    </row>
    <row r="38" spans="1:16" ht="21" customHeight="1" x14ac:dyDescent="0.35">
      <c r="A38" s="9"/>
      <c r="B38" s="172" t="str">
        <f>VLOOKUP(B20,EAS!A2:B1439,2,0)</f>
        <v>FUNDACIÓN LOS FLAMINGOS</v>
      </c>
      <c r="C38" s="172"/>
      <c r="D38" s="172"/>
      <c r="E38" s="172"/>
      <c r="F38" s="172"/>
      <c r="G38" s="5"/>
      <c r="H38" s="124"/>
      <c r="I38" s="184" t="s">
        <v>7</v>
      </c>
      <c r="J38" s="184"/>
      <c r="K38" s="184"/>
      <c r="L38" s="184"/>
      <c r="M38" s="184"/>
      <c r="N38" s="184"/>
      <c r="O38" s="125"/>
    </row>
    <row r="39" spans="1:16" ht="43" customHeight="1" thickBot="1" x14ac:dyDescent="0.4">
      <c r="A39" s="10"/>
      <c r="B39" s="11"/>
      <c r="C39" s="11"/>
      <c r="D39" s="11"/>
      <c r="E39" s="11"/>
      <c r="F39" s="11"/>
      <c r="G39" s="11"/>
      <c r="H39" s="10"/>
      <c r="I39" s="216" t="s">
        <v>2785</v>
      </c>
      <c r="J39" s="216"/>
      <c r="K39" s="216"/>
      <c r="L39" s="216"/>
      <c r="M39" s="216"/>
      <c r="N39" s="216"/>
      <c r="O39" s="12"/>
    </row>
    <row r="40" spans="1:16" ht="15" thickBot="1" x14ac:dyDescent="0.4"/>
    <row r="41" spans="1:16" s="19" customFormat="1" ht="31.5" customHeight="1" thickBot="1" x14ac:dyDescent="0.4">
      <c r="A41" s="174" t="s">
        <v>3</v>
      </c>
      <c r="B41" s="175"/>
      <c r="C41" s="175"/>
      <c r="D41" s="175"/>
      <c r="E41" s="175"/>
      <c r="F41" s="175"/>
      <c r="G41" s="175"/>
      <c r="H41" s="175"/>
      <c r="I41" s="175"/>
      <c r="J41" s="175"/>
      <c r="K41" s="175"/>
      <c r="L41" s="175"/>
      <c r="M41" s="175"/>
      <c r="N41" s="175"/>
      <c r="O41" s="176"/>
      <c r="P41" s="76"/>
    </row>
    <row r="42" spans="1:16" ht="8.25" customHeight="1" thickBot="1" x14ac:dyDescent="0.4"/>
    <row r="43" spans="1:16" s="19" customFormat="1" ht="31.5" customHeight="1" thickBot="1" x14ac:dyDescent="0.4">
      <c r="A43" s="218" t="s">
        <v>4</v>
      </c>
      <c r="B43" s="219"/>
      <c r="C43" s="219"/>
      <c r="D43" s="219"/>
      <c r="E43" s="219"/>
      <c r="F43" s="219"/>
      <c r="G43" s="219"/>
      <c r="H43" s="219"/>
      <c r="I43" s="219"/>
      <c r="J43" s="219"/>
      <c r="K43" s="219"/>
      <c r="L43" s="219"/>
      <c r="M43" s="219"/>
      <c r="N43" s="219"/>
      <c r="O43" s="220"/>
      <c r="P43" s="76"/>
    </row>
    <row r="44" spans="1:16" ht="15" customHeight="1" x14ac:dyDescent="0.35">
      <c r="A44" s="221" t="s">
        <v>2654</v>
      </c>
      <c r="B44" s="222"/>
      <c r="C44" s="222"/>
      <c r="D44" s="222"/>
      <c r="E44" s="222"/>
      <c r="F44" s="222"/>
      <c r="G44" s="222"/>
      <c r="H44" s="222"/>
      <c r="I44" s="222"/>
      <c r="J44" s="222"/>
      <c r="K44" s="222"/>
      <c r="L44" s="222"/>
      <c r="M44" s="222"/>
      <c r="N44" s="222"/>
      <c r="O44" s="223"/>
    </row>
    <row r="45" spans="1:16" x14ac:dyDescent="0.35">
      <c r="A45" s="224"/>
      <c r="B45" s="225"/>
      <c r="C45" s="225"/>
      <c r="D45" s="225"/>
      <c r="E45" s="225"/>
      <c r="F45" s="225"/>
      <c r="G45" s="225"/>
      <c r="H45" s="225"/>
      <c r="I45" s="225"/>
      <c r="J45" s="225"/>
      <c r="K45" s="225"/>
      <c r="L45" s="225"/>
      <c r="M45" s="225"/>
      <c r="N45" s="225"/>
      <c r="O45" s="22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8" t="s">
        <v>2633</v>
      </c>
      <c r="B109" s="219"/>
      <c r="C109" s="219"/>
      <c r="D109" s="219"/>
      <c r="E109" s="219"/>
      <c r="F109" s="219"/>
      <c r="G109" s="219"/>
      <c r="H109" s="219"/>
      <c r="I109" s="219"/>
      <c r="J109" s="219"/>
      <c r="K109" s="219"/>
      <c r="L109" s="219"/>
      <c r="M109" s="219"/>
      <c r="N109" s="219"/>
      <c r="O109" s="220"/>
      <c r="P109" s="76"/>
    </row>
    <row r="110" spans="1:16" ht="15" customHeight="1" x14ac:dyDescent="0.35">
      <c r="A110" s="221" t="s">
        <v>2655</v>
      </c>
      <c r="B110" s="222"/>
      <c r="C110" s="222"/>
      <c r="D110" s="222"/>
      <c r="E110" s="222"/>
      <c r="F110" s="222"/>
      <c r="G110" s="222"/>
      <c r="H110" s="222"/>
      <c r="I110" s="222"/>
      <c r="J110" s="222"/>
      <c r="K110" s="222"/>
      <c r="L110" s="222"/>
      <c r="M110" s="222"/>
      <c r="N110" s="222"/>
      <c r="O110" s="223"/>
    </row>
    <row r="111" spans="1:16" ht="15" thickBot="1" x14ac:dyDescent="0.4">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4">
      <c r="I112" s="231" t="s">
        <v>9</v>
      </c>
      <c r="J112" s="23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4" t="s">
        <v>2614</v>
      </c>
      <c r="C165" s="204"/>
      <c r="D165" s="204"/>
      <c r="E165" s="8"/>
      <c r="F165" s="5"/>
      <c r="G165" s="237" t="s">
        <v>2614</v>
      </c>
      <c r="H165" s="237"/>
      <c r="I165" s="238" t="s">
        <v>1164</v>
      </c>
      <c r="J165" s="239"/>
      <c r="K165" s="239"/>
      <c r="L165" s="239"/>
      <c r="M165" s="23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0" t="s">
        <v>2643</v>
      </c>
      <c r="J167" s="241"/>
      <c r="K167" s="241"/>
      <c r="L167" s="241"/>
      <c r="M167" s="241"/>
      <c r="N167" s="241"/>
      <c r="O167" s="242"/>
      <c r="U167" s="51"/>
    </row>
    <row r="168" spans="1:28" x14ac:dyDescent="0.35">
      <c r="A168" s="9"/>
      <c r="B168" s="217" t="s">
        <v>2657</v>
      </c>
      <c r="C168" s="217"/>
      <c r="D168" s="217"/>
      <c r="E168" s="8"/>
      <c r="F168" s="5"/>
      <c r="H168" s="81" t="s">
        <v>2656</v>
      </c>
      <c r="I168" s="240"/>
      <c r="J168" s="241"/>
      <c r="K168" s="241"/>
      <c r="L168" s="241"/>
      <c r="M168" s="241"/>
      <c r="N168" s="241"/>
      <c r="O168" s="24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4" t="s">
        <v>2667</v>
      </c>
      <c r="B172" s="175"/>
      <c r="C172" s="175"/>
      <c r="D172" s="175"/>
      <c r="E172" s="175"/>
      <c r="F172" s="175"/>
      <c r="G172" s="175"/>
      <c r="H172" s="175"/>
      <c r="I172" s="175"/>
      <c r="J172" s="175"/>
      <c r="K172" s="175"/>
      <c r="L172" s="175"/>
      <c r="M172" s="175"/>
      <c r="N172" s="175"/>
      <c r="O172" s="176"/>
      <c r="P172" s="76"/>
    </row>
    <row r="173" spans="1:28" ht="15" customHeight="1" x14ac:dyDescent="0.35">
      <c r="A173" s="189" t="s">
        <v>2673</v>
      </c>
      <c r="B173" s="190"/>
      <c r="C173" s="190"/>
      <c r="D173" s="190"/>
      <c r="E173" s="190"/>
      <c r="F173" s="190"/>
      <c r="G173" s="190"/>
      <c r="H173" s="190"/>
      <c r="I173" s="190"/>
      <c r="J173" s="190"/>
      <c r="K173" s="190"/>
      <c r="L173" s="190"/>
      <c r="M173" s="190"/>
      <c r="N173" s="190"/>
      <c r="O173" s="191"/>
    </row>
    <row r="174" spans="1:28" ht="24" thickBot="1" x14ac:dyDescent="0.4">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5" x14ac:dyDescent="0.3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5" x14ac:dyDescent="0.35">
      <c r="A179" s="9"/>
      <c r="B179" s="215" t="s">
        <v>2668</v>
      </c>
      <c r="C179" s="215"/>
      <c r="D179" s="215"/>
      <c r="E179" s="162">
        <v>0.02</v>
      </c>
      <c r="F179" s="161">
        <v>0.01</v>
      </c>
      <c r="G179" s="156">
        <f>IF(F179&gt;0,SUM(E179+F179),"")</f>
        <v>0.03</v>
      </c>
      <c r="H179" s="5"/>
      <c r="I179" s="215" t="s">
        <v>2670</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5" hidden="1" x14ac:dyDescent="0.3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5" hidden="1" x14ac:dyDescent="0.3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5" hidden="1" x14ac:dyDescent="0.3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16090929</v>
      </c>
      <c r="F185" s="92"/>
      <c r="G185" s="93"/>
      <c r="H185" s="88"/>
      <c r="I185" s="90" t="s">
        <v>2627</v>
      </c>
      <c r="J185" s="157">
        <f>+SUM(M179:M183)</f>
        <v>0.02</v>
      </c>
      <c r="K185" s="196" t="s">
        <v>2628</v>
      </c>
      <c r="L185" s="196"/>
      <c r="M185" s="94">
        <f>+J185*(SUM(K20:K35))</f>
        <v>10727286</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4" t="s">
        <v>18</v>
      </c>
      <c r="B188" s="175"/>
      <c r="C188" s="175"/>
      <c r="D188" s="175"/>
      <c r="E188" s="175"/>
      <c r="F188" s="175"/>
      <c r="G188" s="175"/>
      <c r="H188" s="175"/>
      <c r="I188" s="175"/>
      <c r="J188" s="175"/>
      <c r="K188" s="175"/>
      <c r="L188" s="175"/>
      <c r="M188" s="175"/>
      <c r="N188" s="175"/>
      <c r="O188" s="176"/>
      <c r="P188" s="76"/>
    </row>
    <row r="189" spans="1:28" ht="15" customHeight="1" x14ac:dyDescent="0.35">
      <c r="A189" s="189" t="s">
        <v>19</v>
      </c>
      <c r="B189" s="190"/>
      <c r="C189" s="190"/>
      <c r="D189" s="190"/>
      <c r="E189" s="190"/>
      <c r="F189" s="190"/>
      <c r="G189" s="190"/>
      <c r="H189" s="190"/>
      <c r="I189" s="190"/>
      <c r="J189" s="190"/>
      <c r="K189" s="190"/>
      <c r="L189" s="190"/>
      <c r="M189" s="190"/>
      <c r="N189" s="190"/>
      <c r="O189" s="191"/>
    </row>
    <row r="190" spans="1:28" ht="15" thickBot="1" x14ac:dyDescent="0.4">
      <c r="A190" s="192"/>
      <c r="B190" s="193"/>
      <c r="C190" s="193"/>
      <c r="D190" s="193"/>
      <c r="E190" s="193"/>
      <c r="F190" s="193"/>
      <c r="G190" s="193"/>
      <c r="H190" s="193"/>
      <c r="I190" s="193"/>
      <c r="J190" s="193"/>
      <c r="K190" s="193"/>
      <c r="L190" s="193"/>
      <c r="M190" s="193"/>
      <c r="N190" s="193"/>
      <c r="O190" s="194"/>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0" t="s">
        <v>2636</v>
      </c>
      <c r="C192" s="23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4" t="s">
        <v>29</v>
      </c>
      <c r="B197" s="175"/>
      <c r="C197" s="175"/>
      <c r="D197" s="175"/>
      <c r="E197" s="175"/>
      <c r="F197" s="175"/>
      <c r="G197" s="175"/>
      <c r="H197" s="175"/>
      <c r="I197" s="175"/>
      <c r="J197" s="175"/>
      <c r="K197" s="175"/>
      <c r="L197" s="175"/>
      <c r="M197" s="175"/>
      <c r="N197" s="175"/>
      <c r="O197" s="176"/>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8" t="s">
        <v>2658</v>
      </c>
      <c r="C199" s="188"/>
      <c r="D199" s="188"/>
      <c r="E199" s="188"/>
      <c r="F199" s="188"/>
      <c r="G199" s="188"/>
      <c r="H199" s="188"/>
      <c r="I199" s="188"/>
      <c r="J199" s="188"/>
      <c r="K199" s="188"/>
      <c r="L199" s="188"/>
      <c r="M199" s="188"/>
      <c r="N199" s="188"/>
      <c r="O199" s="8"/>
    </row>
    <row r="200" spans="1:18" x14ac:dyDescent="0.35">
      <c r="A200" s="9"/>
      <c r="B200" s="227"/>
      <c r="C200" s="227"/>
      <c r="D200" s="227"/>
      <c r="E200" s="227"/>
      <c r="F200" s="227"/>
      <c r="G200" s="227"/>
      <c r="H200" s="227"/>
      <c r="I200" s="227"/>
      <c r="J200" s="227"/>
      <c r="K200" s="227"/>
      <c r="L200" s="227"/>
      <c r="M200" s="227"/>
      <c r="N200" s="227"/>
      <c r="O200" s="8"/>
    </row>
    <row r="201" spans="1:18" x14ac:dyDescent="0.35">
      <c r="A201" s="9"/>
      <c r="B201" s="228" t="s">
        <v>2648</v>
      </c>
      <c r="C201" s="229"/>
      <c r="D201" s="229"/>
      <c r="E201" s="229"/>
      <c r="F201" s="229"/>
      <c r="G201" s="229"/>
      <c r="H201" s="229"/>
      <c r="I201" s="229"/>
      <c r="J201" s="229"/>
      <c r="K201" s="229"/>
      <c r="L201" s="229"/>
      <c r="M201" s="229"/>
      <c r="N201" s="22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2020-12-29T06:32:47Z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