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RIDICA\Desktop\CÓRDOBA\CÓRDOBA\No.-2021-23-10000734_90007209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320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9" i="12" l="1"/>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<sst xmlns="http://schemas.openxmlformats.org/spreadsheetml/2006/main" count="3616" uniqueCount="2803">
  <si>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</si>
  <si>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</si>
  <si>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</si>
  <si>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</si>
  <si>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</si>
  <si>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</si>
  <si>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</si>
  <si>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</si>
  <si>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</si>
  <si>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</si>
  <si>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</si>
  <si>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</si>
  <si>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</si>
  <si>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</si>
  <si>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</si>
  <si>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</si>
  <si>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</si>
  <si>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</si>
  <si>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</si>
  <si>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</si>
  <si>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</si>
  <si>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</si>
  <si>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</si>
  <si>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</si>
  <si>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</si>
  <si>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</si>
  <si>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</si>
  <si>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</si>
  <si>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</si>
  <si>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</si>
  <si>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</si>
  <si>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</si>
  <si>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</si>
  <si>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</si>
  <si>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</si>
  <si>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</si>
  <si>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</si>
  <si>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</si>
  <si>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</si>
  <si>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</si>
  <si>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</si>
  <si>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</si>
  <si>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</si>
  <si>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</si>
  <si>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</si>
  <si>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</si>
  <si>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</si>
  <si>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</si>
  <si>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</si>
  <si>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</si>
  <si>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</si>
  <si>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</si>
  <si>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</si>
  <si>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</si>
  <si>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</si>
  <si>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</si>
  <si>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</si>
  <si>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</si>
  <si>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</si>
  <si>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</si>
  <si>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</si>
  <si>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</si>
  <si>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</si>
  <si>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</si>
  <si>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</si>
  <si>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</si>
  <si>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</si>
  <si>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</si>
  <si>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</si>
  <si>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</si>
  <si>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</si>
  <si>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</si>
  <si>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</si>
  <si>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</si>
  <si>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</si>
  <si>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</si>
  <si>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</si>
  <si>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</si>
  <si>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</si>
  <si>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</si>
  <si>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</si>
  <si>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</si>
  <si>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</si>
  <si>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</si>
  <si>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</si>
  <si>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</si>
  <si>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</si>
  <si>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</si>
  <si>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</si>
  <si>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</si>
  <si>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</si>
  <si>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</si>
  <si>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</si>
  <si>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</si>
  <si>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</si>
  <si>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</si>
  <si>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</si>
  <si>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</si>
  <si>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</si>
  <si>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</si>
  <si>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</si>
  <si>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</si>
  <si>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</si>
  <si>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</si>
  <si>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</si>
  <si>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</si>
  <si>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</si>
  <si>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</si>
  <si>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</si>
  <si>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</si>
  <si>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</si>
  <si>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</si>
  <si>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</si>
  <si>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</si>
  <si>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</si>
  <si>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</si>
  <si>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</si>
  <si>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</si>
  <si>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</si>
  <si>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</si>
  <si>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</si>
  <si>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</si>
  <si>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</si>
  <si>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</si>
  <si>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</si>
  <si>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</si>
  <si>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</si>
  <si>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</si>
  <si>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</si>
  <si>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</si>
  <si>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</si>
  <si>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</si>
  <si>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</si>
  <si>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</si>
  <si>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</si>
  <si>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</si>
  <si>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</si>
  <si>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</si>
  <si>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</si>
  <si>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</si>
  <si>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</si>
  <si>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</si>
  <si>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</si>
  <si>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</si>
  <si>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</si>
  <si>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</si>
  <si>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</si>
  <si>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</si>
  <si>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</si>
  <si>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</si>
  <si>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</si>
  <si>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</si>
  <si>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</si>
  <si>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</si>
  <si>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</si>
  <si>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</si>
  <si>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</si>
  <si>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</si>
  <si>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</si>
  <si>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</si>
  <si>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</si>
  <si>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</si>
  <si>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</si>
  <si>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</si>
  <si>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</si>
  <si>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</si>
  <si>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</si>
  <si>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</si>
  <si>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</si>
  <si>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</si>
  <si>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</si>
  <si>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</si>
  <si>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</si>
  <si>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</si>
  <si>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</si>
  <si>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</si>
  <si>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</si>
  <si>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</si>
  <si>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</si>
  <si>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</si>
  <si>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</si>
  <si>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</si>
  <si>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</si>
  <si>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</si>
  <si>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</si>
  <si>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</si>
  <si>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</si>
  <si>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</si>
  <si>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</si>
  <si>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</si>
  <si>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</si>
  <si>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</si>
  <si>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</si>
  <si>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</si>
  <si>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</si>
  <si>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</si>
  <si>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</si>
  <si>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</si>
  <si>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</si>
  <si>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</si>
  <si>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</si>
  <si>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</si>
  <si>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</si>
  <si>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</si>
  <si>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</si>
  <si>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</si>
  <si>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</si>
  <si>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</si>
  <si>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</si>
  <si>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</si>
  <si>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</si>
  <si>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</si>
  <si>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</si>
  <si>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</si>
  <si>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</si>
  <si>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</si>
  <si>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</si>
  <si>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</si>
  <si>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</si>
  <si>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</si>
  <si>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</si>
  <si>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</si>
  <si>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</si>
  <si>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</si>
  <si>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</si>
  <si>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</si>
  <si>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</si>
  <si>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</si>
  <si>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</si>
  <si>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</si>
  <si>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</si>
  <si>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</si>
  <si>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</si>
  <si>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</si>
  <si>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</si>
  <si>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</si>
  <si>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</si>
  <si>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</si>
  <si>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</si>
  <si>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</si>
  <si>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</si>
  <si>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</si>
  <si>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</si>
  <si>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</si>
  <si>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</si>
  <si>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</si>
  <si>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</si>
  <si>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</si>
  <si>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</si>
  <si>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</si>
  <si>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</si>
  <si>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</si>
  <si>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</si>
  <si>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</si>
  <si>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</si>
  <si>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</si>
  <si>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</si>
  <si>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</si>
  <si>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</si>
  <si>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</si>
  <si>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</si>
  <si>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</si>
  <si>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</si>
  <si>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</si>
  <si>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</si>
  <si>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</si>
  <si>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</si>
  <si>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</si>
  <si>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</si>
  <si>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</si>
  <si>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</si>
  <si>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</si>
  <si>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</si>
  <si>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</si>
  <si>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</si>
  <si>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</si>
  <si>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</si>
  <si>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</si>
  <si>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</si>
  <si>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</si>
  <si>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</si>
  <si>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</si>
  <si>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</si>
  <si>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</si>
  <si>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</si>
  <si>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</si>
  <si>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</si>
  <si>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</si>
  <si>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</si>
  <si>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</si>
  <si>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</si>
  <si>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</si>
  <si>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</si>
  <si>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</si>
  <si>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</si>
  <si>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</si>
  <si>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</si>
  <si>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</si>
  <si>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</si>
  <si>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</si>
  <si>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</si>
  <si>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</si>
  <si>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</si>
  <si>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</si>
  <si>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</si>
  <si>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</si>
  <si>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</si>
  <si>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</si>
  <si>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</si>
  <si>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</si>
  <si>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</si>
  <si>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</si>
  <si>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</si>
  <si>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</si>
  <si>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</si>
  <si>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</si>
  <si>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</si>
  <si>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</si>
  <si>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</si>
  <si>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</si>
  <si>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</si>
  <si>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</si>
  <si>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</si>
  <si>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</si>
  <si>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</si>
  <si>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</si>
  <si>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</si>
  <si>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</si>
  <si>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</si>
  <si>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</si>
  <si>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</si>
  <si>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</si>
  <si>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</si>
  <si>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</si>
  <si>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</si>
  <si>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</si>
  <si>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</si>
  <si>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</si>
  <si>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</si>
  <si>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</si>
  <si>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</si>
  <si>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</si>
  <si>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</si>
  <si>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</si>
  <si>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</si>
  <si>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</si>
  <si>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</si>
  <si>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</si>
  <si>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</si>
  <si>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</si>
  <si>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</si>
  <si>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</si>
  <si>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</si>
  <si>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</si>
  <si>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</si>
  <si>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</si>
  <si>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</si>
  <si>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</si>
  <si>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</si>
  <si>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</si>
  <si>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</si>
  <si>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</si>
  <si>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</si>
  <si>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</si>
  <si>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</si>
  <si>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</si>
  <si>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</si>
  <si>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</si>
  <si>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</si>
  <si>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</si>
  <si>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</si>
  <si>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</si>
  <si>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</si>
  <si>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</si>
  <si>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</si>
  <si>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</si>
  <si>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</si>
  <si>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</si>
  <si>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</si>
  <si>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</si>
  <si>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</si>
  <si>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</si>
  <si>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</si>
  <si>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</si>
  <si>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</si>
  <si>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</si>
  <si>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</si>
  <si>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</si>
  <si>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</si>
  <si>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</si>
  <si>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</si>
  <si>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</si>
  <si>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</si>
  <si>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</si>
  <si>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</si>
  <si>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</si>
  <si>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</si>
  <si>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</si>
  <si>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</si>
  <si>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</si>
  <si>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</si>
  <si>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</si>
  <si>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</si>
  <si>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</si>
  <si>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</si>
  <si>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</si>
  <si>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</si>
  <si>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</si>
  <si>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</si>
  <si>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</si>
  <si>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</si>
  <si>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</si>
  <si>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</si>
  <si>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</si>
  <si>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</si>
  <si>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</si>
  <si>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</si>
  <si>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</si>
  <si>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</si>
  <si>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</si>
  <si>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</si>
  <si>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</si>
  <si>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</si>
  <si>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</si>
  <si>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</si>
  <si>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</si>
  <si>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</si>
  <si>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</si>
  <si>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</si>
  <si>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</si>
  <si>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</si>
  <si>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</si>
  <si>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</si>
  <si>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</si>
  <si>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</si>
  <si>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</si>
  <si>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</si>
  <si>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</si>
  <si>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</si>
  <si>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</si>
  <si>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</si>
  <si>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</si>
  <si>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</si>
  <si>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</si>
  <si>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</si>
  <si>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</si>
  <si>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</si>
  <si>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</si>
  <si>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</si>
  <si>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</si>
  <si>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</si>
  <si>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</si>
  <si>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</si>
  <si>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</si>
  <si>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</si>
  <si>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</si>
  <si>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</si>
  <si>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</si>
  <si>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</si>
  <si>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</si>
  <si>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</si>
  <si>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</si>
  <si>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</si>
  <si>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</si>
  <si>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</si>
  <si>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</si>
  <si>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</si>
  <si>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</si>
  <si>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</si>
  <si>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</si>
  <si>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</si>
  <si>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</si>
  <si>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</si>
  <si>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</si>
  <si>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</si>
  <si>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</si>
  <si>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</si>
  <si>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</si>
  <si>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</si>
  <si>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</si>
  <si>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</si>
  <si>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</si>
  <si>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</si>
  <si>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</si>
  <si>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</si>
  <si>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</si>
  <si>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</si>
  <si>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</si>
  <si>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</si>
  <si>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</si>
  <si>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</si>
  <si>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</si>
  <si>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</si>
  <si>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</si>
  <si>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</si>
  <si>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</si>
  <si>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</si>
  <si>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</si>
  <si>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</si>
  <si>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</si>
  <si>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</si>
  <si>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</si>
  <si>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</si>
  <si>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</si>
  <si>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</si>
  <si>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</si>
  <si>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</si>
  <si>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</si>
  <si>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</si>
  <si>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</si>
  <si>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</si>
  <si>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</si>
  <si>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</si>
  <si>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</si>
  <si>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</si>
  <si>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</si>
  <si>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</si>
  <si>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</si>
  <si>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</si>
  <si>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</si>
  <si>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</si>
  <si>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</si>
  <si>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</si>
  <si>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</si>
  <si>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</si>
  <si>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</si>
  <si>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</si>
  <si>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</si>
  <si>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</si>
  <si>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</si>
  <si>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</si>
  <si>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</si>
  <si>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</si>
  <si>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</si>
  <si>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</si>
  <si>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</si>
  <si>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</si>
  <si>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</si>
  <si>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</si>
  <si>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</si>
  <si>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</si>
  <si>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</si>
  <si>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</si>
  <si>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</si>
  <si>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</si>
  <si>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</si>
  <si>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</si>
  <si>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</si>
  <si>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</si>
  <si>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</si>
  <si>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</si>
  <si>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</si>
  <si>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</si>
  <si>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</si>
  <si>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</si>
  <si>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</si>
  <si>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</si>
  <si>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</si>
  <si>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</si>
  <si>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</si>
  <si>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</si>
  <si>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</si>
  <si>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</si>
  <si>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</si>
  <si>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</si>
  <si>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</si>
  <si>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</si>
  <si>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</si>
  <si>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</si>
  <si>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</si>
  <si>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</si>
  <si>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</si>
  <si>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</si>
  <si>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</si>
  <si>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</si>
  <si>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</si>
  <si>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</si>
  <si>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</si>
  <si>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</si>
  <si>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</si>
  <si>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</si>
  <si>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</si>
  <si>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</si>
  <si>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</si>
  <si>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</si>
  <si>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</si>
  <si>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</si>
  <si>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</si>
  <si>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</si>
  <si>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</si>
  <si>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</si>
  <si>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</si>
  <si>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</si>
  <si>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</si>
  <si>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</si>
  <si>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</si>
  <si>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</si>
  <si>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</si>
  <si>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</si>
  <si>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</si>
  <si>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</si>
  <si>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</si>
  <si>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</si>
  <si>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</si>
  <si>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</si>
  <si>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</si>
  <si>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</si>
  <si>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</si>
  <si>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</si>
  <si>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</si>
  <si>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</si>
  <si>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</si>
  <si>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</si>
  <si>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</si>
  <si>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</si>
  <si>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</si>
  <si>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</si>
  <si>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</si>
  <si>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</si>
  <si>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</si>
  <si>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</si>
  <si>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</si>
  <si>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</si>
  <si>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</si>
  <si>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</si>
  <si>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</si>
  <si>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</si>
  <si>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</si>
  <si>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</si>
  <si>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</si>
  <si>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</si>
  <si>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</si>
  <si>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</si>
  <si>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</si>
  <si>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</si>
  <si>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</si>
  <si>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</si>
  <si>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</si>
  <si>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</si>
  <si>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</si>
  <si>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</si>
  <si>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</si>
  <si>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</si>
  <si>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</si>
  <si>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</si>
  <si>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</si>
  <si>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</si>
  <si>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</si>
  <si>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</si>
  <si>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</si>
  <si>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</si>
  <si>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</si>
  <si>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</si>
  <si>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</si>
  <si>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</si>
  <si>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</si>
  <si>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</si>
  <si>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</si>
  <si>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</si>
  <si>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</si>
  <si>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</si>
  <si>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</si>
  <si>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</si>
  <si>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</si>
  <si>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</si>
  <si>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</si>
  <si>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</si>
  <si>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</si>
  <si>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</si>
  <si>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</si>
  <si>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</si>
  <si>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</si>
  <si>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</si>
  <si>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</si>
  <si>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</si>
  <si>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</si>
  <si>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</si>
  <si>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</si>
  <si>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</si>
  <si>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</si>
  <si>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</si>
  <si>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</si>
  <si>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</si>
  <si>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</si>
  <si>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</si>
  <si>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</si>
  <si>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</si>
  <si>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</si>
  <si>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</si>
  <si>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</si>
  <si>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</si>
  <si>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</si>
  <si>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</si>
  <si>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</si>
  <si>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</si>
  <si>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</si>
  <si>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</si>
  <si>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</si>
  <si>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</si>
  <si>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</si>
  <si>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</si>
  <si>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</si>
  <si>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</si>
  <si>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</si>
  <si>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</si>
  <si>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</si>
  <si>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</si>
  <si>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</si>
  <si>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</si>
  <si>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</si>
  <si>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</si>
  <si>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</si>
  <si>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</si>
  <si>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</si>
  <si>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</si>
  <si>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</si>
  <si>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</si>
  <si>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</si>
  <si>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</si>
  <si>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</si>
  <si>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</si>
  <si>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</si>
  <si>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</si>
  <si>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</si>
  <si>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</si>
  <si>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</si>
  <si>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</si>
  <si>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</si>
  <si>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</si>
  <si>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</si>
  <si>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</si>
  <si>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</si>
  <si>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</si>
  <si>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</si>
  <si>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</si>
  <si>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</si>
  <si>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</si>
  <si>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</si>
  <si>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</si>
  <si>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</si>
  <si>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</si>
  <si>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</si>
  <si>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</si>
  <si>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</si>
  <si>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</si>
  <si>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</si>
  <si>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</si>
  <si>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</si>
  <si>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</si>
  <si>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</si>
  <si>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</si>
  <si>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</si>
  <si>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</si>
  <si>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</si>
  <si>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</si>
  <si>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</si>
  <si>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</si>
  <si>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</si>
  <si>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</si>
  <si>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</si>
  <si>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</si>
  <si>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</si>
  <si>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</si>
  <si>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</si>
  <si>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</si>
  <si>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</si>
  <si>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</si>
  <si>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</si>
  <si>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</si>
  <si>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</si>
  <si>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</si>
  <si>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</si>
  <si>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</si>
  <si>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</si>
  <si>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</si>
  <si>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</si>
  <si>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</si>
  <si>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</si>
  <si>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</si>
  <si>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</si>
  <si>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</si>
  <si>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</si>
  <si>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</si>
  <si>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</si>
  <si>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</si>
  <si>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</si>
  <si>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</si>
  <si>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</si>
  <si>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</si>
  <si>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</si>
  <si>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</si>
  <si>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</si>
  <si>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</si>
  <si>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</si>
  <si>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</si>
  <si>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</si>
  <si>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</si>
  <si>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</si>
  <si>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</si>
  <si>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</si>
  <si>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</si>
  <si>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</si>
  <si>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</si>
  <si>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</si>
  <si>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</si>
  <si>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</si>
  <si>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</si>
  <si>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</si>
  <si>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</si>
  <si>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</si>
  <si>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</si>
  <si>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</si>
  <si>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</si>
  <si>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</si>
  <si>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</si>
  <si>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</si>
  <si>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</si>
  <si>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</si>
  <si>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</si>
  <si>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</si>
  <si>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</si>
  <si>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</si>
  <si>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</si>
  <si>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</si>
  <si>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</si>
  <si>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</si>
  <si>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</si>
  <si>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</si>
  <si>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</si>
  <si>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</si>
  <si>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</si>
  <si>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</si>
  <si>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</si>
  <si>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</si>
  <si>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</si>
  <si>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</si>
  <si>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</si>
  <si>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</si>
  <si>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</si>
  <si>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</si>
  <si>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</si>
  <si>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</si>
  <si>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</si>
  <si>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</si>
  <si>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</si>
  <si>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</si>
  <si>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</si>
  <si>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</si>
  <si>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</si>
  <si>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</si>
  <si>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</si>
  <si>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</si>
  <si>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</si>
  <si>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</si>
  <si>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</si>
  <si>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</si>
  <si>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</si>
  <si>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</si>
  <si>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</si>
  <si>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</si>
  <si>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</si>
  <si>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</si>
  <si>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</si>
  <si>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</si>
  <si>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</si>
  <si>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</si>
  <si>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</si>
  <si>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</si>
  <si>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</si>
  <si>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</si>
  <si>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</si>
  <si>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</si>
  <si>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</si>
  <si>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</si>
  <si>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</si>
  <si>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</si>
  <si>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</si>
  <si>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</si>
  <si>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</si>
  <si>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</si>
  <si>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</si>
  <si>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</si>
  <si>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</si>
  <si>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</si>
  <si>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</si>
  <si>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</si>
  <si>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</si>
  <si>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</si>
  <si>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</si>
  <si>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</si>
  <si>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</si>
  <si>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</si>
  <si>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</si>
  <si>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</si>
  <si>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</si>
  <si>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</si>
  <si>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</si>
  <si>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</si>
  <si>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</si>
  <si>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</si>
  <si>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</si>
  <si>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</si>
  <si>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</si>
  <si>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</si>
  <si>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</si>
  <si>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</si>
  <si>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</si>
  <si>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</si>
  <si>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</si>
  <si>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</si>
  <si>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</si>
  <si>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</si>
  <si>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</si>
  <si>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</si>
  <si>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</si>
  <si>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</si>
  <si>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</si>
  <si>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</si>
  <si>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</si>
  <si>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</si>
  <si>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</si>
  <si>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</si>
  <si>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</si>
  <si>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</si>
  <si>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</si>
  <si>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</si>
  <si>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</si>
  <si>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</si>
  <si>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</si>
  <si>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</si>
  <si>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</si>
  <si>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</si>
  <si>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</si>
  <si>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</si>
  <si>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</si>
  <si>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</si>
  <si>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</si>
  <si>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</si>
  <si>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</si>
  <si>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</si>
  <si>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</si>
  <si>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</si>
  <si>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</si>
  <si>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</si>
  <si>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</si>
  <si>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</si>
  <si>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</si>
  <si>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</si>
  <si>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</si>
  <si>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</si>
  <si>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</si>
  <si>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</si>
  <si>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</si>
  <si>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</si>
  <si>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</si>
  <si>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</si>
  <si>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</si>
  <si>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</si>
  <si>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</si>
  <si>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</si>
  <si>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</si>
  <si>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</si>
  <si>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</si>
  <si>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</si>
  <si>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</si>
  <si>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</si>
  <si>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</si>
  <si>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</si>
  <si>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</si>
  <si>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</si>
  <si>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</si>
  <si>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</si>
  <si>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</si>
  <si>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</si>
  <si>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</si>
  <si>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</si>
  <si>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</si>
  <si>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</si>
  <si>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</si>
  <si>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</si>
  <si>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</si>
  <si>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</si>
  <si>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</si>
  <si>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</si>
  <si>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</si>
  <si>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</si>
  <si>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</si>
  <si>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</si>
  <si>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</si>
  <si>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</si>
  <si>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</si>
  <si>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</si>
  <si>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</si>
  <si>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</si>
  <si>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</si>
  <si>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</si>
  <si>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</si>
  <si>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</si>
  <si>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</si>
  <si>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</si>
  <si>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</si>
  <si>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</si>
  <si>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</si>
  <si>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</si>
  <si>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</si>
  <si>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</si>
  <si>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</si>
  <si>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</si>
  <si>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</si>
  <si>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</si>
  <si>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</si>
  <si>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</si>
  <si>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</si>
  <si>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</si>
  <si>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</si>
  <si>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</si>
  <si>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</si>
  <si>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</si>
  <si>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</si>
  <si>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</si>
  <si>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</si>
  <si>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</si>
  <si>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</si>
  <si>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</si>
  <si>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</si>
  <si>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</si>
  <si>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</si>
  <si>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</si>
  <si>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</si>
  <si>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</si>
  <si>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</si>
  <si>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</si>
  <si>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</si>
  <si>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</si>
  <si>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</si>
  <si>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</si>
  <si>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</si>
  <si>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</si>
  <si>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</si>
  <si>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</si>
  <si>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</si>
  <si>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</si>
  <si>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</si>
  <si>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</si>
  <si>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</si>
  <si>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</si>
  <si>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</si>
  <si>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</si>
  <si>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</si>
  <si>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</si>
  <si>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</si>
  <si>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</si>
  <si>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</si>
  <si>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</si>
  <si>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</si>
  <si>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</si>
  <si>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</si>
  <si>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</si>
  <si>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</si>
  <si>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</si>
  <si>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</si>
  <si>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</si>
  <si>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</si>
  <si>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</si>
  <si>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</si>
  <si>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</si>
  <si>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</si>
  <si>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</si>
  <si>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</si>
  <si>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</si>
  <si>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</si>
  <si>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</si>
  <si>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</si>
  <si>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</si>
  <si>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</si>
  <si>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</si>
  <si>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</si>
  <si>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</si>
  <si>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</si>
  <si>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</si>
  <si>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</si>
  <si>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</si>
  <si>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</si>
  <si>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</si>
  <si>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</si>
  <si>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</si>
  <si>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</si>
  <si>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</si>
  <si>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</si>
  <si>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</si>
  <si>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</si>
  <si>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</si>
  <si>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</si>
  <si>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</si>
  <si>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</si>
  <si>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</si>
  <si>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</si>
  <si>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</si>
  <si>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</si>
  <si>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</si>
  <si>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</si>
  <si>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</si>
  <si>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</si>
  <si>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</si>
  <si>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</si>
  <si>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</si>
  <si>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</si>
  <si>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</si>
  <si>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</si>
  <si>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</si>
  <si>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</si>
  <si>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</si>
  <si>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</si>
  <si>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</si>
  <si>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</si>
  <si>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</si>
  <si>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</si>
  <si>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</si>
  <si>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</si>
  <si>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</si>
  <si>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</si>
  <si>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</si>
  <si>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</si>
  <si>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</si>
  <si>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</si>
  <si>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</si>
  <si>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</si>
  <si>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</si>
  <si>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</si>
  <si>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</si>
  <si>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</si>
  <si>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</si>
  <si>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</si>
  <si>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</si>
  <si>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</si>
  <si>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</si>
  <si>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</si>
  <si>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</si>
  <si>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</si>
  <si>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</si>
  <si>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</si>
  <si>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</si>
  <si>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</si>
  <si>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</si>
  <si>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</si>
  <si>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</si>
  <si>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</si>
  <si>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</si>
  <si>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</si>
  <si>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</si>
  <si>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</si>
  <si>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</si>
  <si>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</si>
  <si>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</si>
  <si>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</si>
  <si>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</si>
  <si>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</si>
  <si>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</si>
  <si>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</si>
  <si>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</si>
  <si>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</si>
  <si>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</si>
  <si>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</si>
  <si>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</si>
  <si>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</si>
  <si>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</si>
  <si>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</si>
  <si>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</si>
  <si>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</si>
  <si>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</si>
  <si>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</si>
  <si>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</si>
  <si>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</si>
  <si>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</si>
  <si>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</si>
  <si>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</si>
  <si>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</si>
  <si>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</si>
  <si>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</si>
  <si>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</si>
  <si>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</si>
  <si>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</si>
  <si>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</si>
  <si>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</si>
  <si>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</si>
  <si>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</si>
  <si>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</si>
  <si>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</si>
  <si>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</si>
  <si>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</si>
  <si>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</si>
  <si>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</si>
  <si>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</si>
  <si>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</si>
  <si>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</si>
  <si>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</si>
  <si>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</si>
  <si>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</si>
  <si>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</si>
  <si>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</si>
  <si>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</si>
  <si>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</si>
  <si>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</si>
  <si>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</si>
  <si>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</si>
  <si>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</si>
  <si>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</si>
  <si>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</si>
  <si>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</si>
  <si>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</si>
  <si>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</si>
  <si>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</si>
  <si>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</si>
  <si>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</si>
  <si>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</si>
  <si>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</si>
  <si>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</si>
  <si>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</si>
  <si>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</si>
  <si>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</si>
  <si>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</si>
  <si>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</si>
  <si>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</si>
  <si>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</si>
  <si>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</si>
  <si>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</si>
  <si>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</si>
  <si>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</si>
  <si>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</si>
  <si>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</si>
  <si>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</si>
  <si>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</si>
  <si>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</si>
  <si>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</si>
  <si>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</si>
  <si>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</si>
  <si>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</si>
  <si>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</si>
  <si>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</si>
  <si>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</si>
  <si>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</si>
  <si>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</si>
  <si>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</si>
  <si>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</si>
  <si>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</si>
  <si>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</si>
  <si>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</si>
  <si>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</si>
  <si>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</si>
  <si>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</si>
  <si>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</si>
  <si>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</si>
  <si>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</si>
  <si>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</si>
  <si>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</si>
  <si>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</si>
  <si>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</si>
  <si>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</si>
  <si>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</si>
  <si>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</si>
  <si>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</si>
  <si>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</si>
  <si>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</si>
  <si>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</si>
  <si>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</si>
  <si>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</si>
  <si>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</si>
  <si>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</si>
  <si>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</si>
  <si>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</si>
  <si>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</si>
  <si>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</si>
  <si>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</si>
  <si>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</si>
  <si>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</si>
  <si>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</si>
  <si>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</si>
  <si>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</si>
  <si>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</si>
  <si>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</si>
  <si>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</si>
  <si>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</si>
  <si>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</si>
  <si>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</si>
  <si>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</si>
  <si>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</si>
  <si>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</si>
  <si>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</si>
  <si>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</si>
  <si>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</si>
  <si>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</si>
  <si>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</si>
  <si>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</si>
  <si>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</si>
  <si>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</si>
  <si>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</si>
  <si>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</si>
  <si>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</si>
  <si>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</si>
  <si>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</si>
  <si>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</si>
  <si>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</si>
  <si>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</si>
  <si>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</si>
  <si>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</si>
  <si>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</si>
  <si>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</si>
  <si>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</si>
  <si>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</si>
  <si>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</si>
  <si>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</si>
  <si>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</si>
  <si>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</si>
  <si>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</si>
  <si>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</si>
  <si>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</si>
  <si>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</si>
  <si>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</si>
  <si>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</si>
  <si>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</si>
  <si>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</si>
  <si>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</si>
  <si>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</si>
  <si>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</si>
  <si>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</si>
  <si>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</si>
  <si>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</si>
  <si>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</si>
  <si>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</si>
  <si>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</si>
  <si>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</si>
  <si>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</si>
  <si>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</si>
  <si>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</si>
  <si>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</si>
  <si>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</si>
  <si>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</si>
  <si>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</si>
  <si>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</si>
  <si>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</si>
  <si>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</si>
  <si>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</si>
  <si>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</si>
  <si>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</si>
  <si>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</si>
  <si>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</si>
  <si>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</si>
  <si>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</si>
  <si>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</si>
  <si>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</si>
  <si>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</si>
  <si>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</si>
  <si>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</si>
  <si>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</si>
  <si>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</si>
  <si>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</si>
  <si>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</si>
  <si>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</si>
  <si>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</si>
  <si>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</si>
  <si>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</si>
  <si>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</si>
  <si>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</si>
  <si>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</si>
  <si>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</si>
  <si>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</si>
  <si>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</si>
  <si>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</si>
  <si>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</si>
  <si>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</si>
  <si>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</si>
  <si>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</si>
  <si>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</si>
  <si>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</si>
  <si>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</si>
  <si>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</si>
  <si>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</si>
  <si>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</si>
  <si>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</si>
  <si>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</si>
  <si>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</si>
  <si>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</si>
  <si>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</si>
  <si>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</si>
  <si>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</si>
  <si>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</si>
  <si>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</si>
  <si>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</si>
  <si>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</si>
  <si>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</si>
  <si>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</si>
  <si>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</si>
  <si>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</si>
  <si>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</si>
  <si>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</si>
  <si>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</si>
  <si>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</si>
  <si>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</si>
  <si>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</si>
  <si>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</si>
  <si>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</si>
  <si>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</si>
  <si>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</si>
  <si>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</si>
  <si>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</si>
  <si>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</si>
  <si>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</si>
  <si>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</si>
  <si>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</si>
  <si>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</si>
  <si>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</si>
  <si>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</si>
  <si>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</si>
  <si>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</si>
  <si>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</si>
  <si>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</si>
  <si>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</si>
  <si>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</si>
  <si>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</si>
  <si>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</si>
  <si>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</si>
  <si>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</si>
  <si>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</si>
  <si>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</si>
  <si>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</si>
  <si>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</si>
  <si>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</si>
  <si>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</si>
  <si>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</si>
  <si>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</si>
  <si>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</si>
  <si>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</si>
  <si>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</si>
  <si>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</si>
  <si>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</si>
  <si>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</si>
  <si>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</si>
  <si>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</si>
  <si>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</si>
  <si>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</si>
  <si>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</si>
  <si>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</si>
  <si>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</si>
  <si>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</si>
  <si>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</si>
  <si>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</si>
  <si>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</si>
  <si>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</si>
  <si>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</si>
  <si>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</si>
  <si>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</si>
  <si>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</si>
  <si>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</si>
  <si>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</si>
  <si>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</si>
  <si>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</si>
  <si>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</si>
  <si>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</si>
  <si>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</si>
  <si>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</si>
  <si>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</si>
  <si>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</si>
  <si>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</si>
  <si>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</si>
  <si>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</si>
  <si>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</si>
  <si>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</si>
  <si>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</si>
  <si>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</si>
  <si>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</si>
  <si>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</si>
  <si>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</si>
  <si>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</si>
  <si>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</si>
  <si>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</si>
  <si>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</si>
  <si>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</si>
  <si>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</si>
  <si>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</si>
  <si>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</si>
  <si>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</si>
  <si>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</si>
  <si>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</si>
  <si>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</si>
  <si>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</si>
  <si>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</si>
  <si>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</si>
  <si>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</si>
  <si>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</si>
  <si>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</si>
  <si>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</si>
  <si>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</si>
  <si>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</si>
  <si>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</si>
  <si>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</si>
  <si>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</si>
  <si>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</si>
  <si>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</si>
  <si>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</si>
  <si>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</si>
  <si>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</si>
  <si>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</si>
  <si>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</si>
  <si>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</si>
  <si>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</si>
  <si>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</si>
  <si>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</si>
  <si>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</si>
  <si>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</si>
  <si>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</si>
  <si>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</si>
  <si>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</si>
  <si>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</si>
  <si>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</si>
  <si>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</si>
  <si>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</si>
  <si>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</si>
  <si>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</si>
  <si>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</si>
  <si>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</si>
  <si>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</si>
  <si>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</si>
  <si>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</si>
  <si>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</si>
  <si>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</si>
  <si>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</si>
  <si>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</si>
  <si>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</si>
  <si>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</si>
  <si>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</si>
  <si>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</si>
  <si>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</si>
  <si>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</si>
  <si>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</si>
  <si>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</si>
  <si>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</si>
  <si>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</si>
  <si>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</si>
  <si>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</si>
  <si>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</si>
  <si>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</si>
  <si>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</si>
  <si>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</si>
  <si>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</si>
  <si>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</si>
  <si>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</si>
  <si>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</si>
  <si>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</si>
  <si>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</si>
  <si>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</si>
  <si>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</si>
  <si>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</si>
  <si>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</si>
  <si>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</si>
  <si>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</si>
  <si>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</si>
  <si>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</si>
  <si>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</si>
  <si>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</si>
  <si>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</si>
  <si>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</si>
  <si>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</si>
  <si>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</si>
  <si>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</si>
  <si>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</si>
  <si>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</si>
  <si>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</si>
  <si>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</si>
  <si>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</si>
  <si>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</si>
  <si>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</si>
  <si>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</si>
  <si>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</si>
  <si>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</si>
  <si>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</si>
  <si>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</si>
  <si>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</si>
  <si>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</si>
  <si>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</si>
  <si>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</si>
  <si>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</si>
  <si>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</si>
  <si>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</si>
  <si>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</si>
  <si>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</si>
  <si>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</si>
  <si>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</si>
  <si>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</si>
  <si>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</si>
  <si>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</si>
  <si>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</si>
  <si>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</si>
  <si>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</si>
  <si>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</si>
  <si>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</si>
  <si>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</si>
  <si>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</si>
  <si>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</si>
  <si>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</si>
  <si>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</si>
  <si>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</si>
  <si>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</si>
  <si>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</si>
  <si>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</si>
  <si>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</si>
  <si>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</si>
  <si>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</si>
  <si>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</si>
  <si>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</si>
  <si>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</si>
  <si>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</si>
  <si>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</si>
  <si>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</si>
  <si>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</si>
  <si>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</si>
  <si>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</si>
  <si>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</si>
  <si>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</si>
  <si>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</si>
  <si>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</si>
  <si>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</si>
  <si>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</si>
  <si>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</si>
  <si>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</si>
  <si>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</si>
  <si>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</si>
  <si>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</si>
  <si>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</si>
  <si>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</si>
  <si>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</si>
  <si>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</si>
  <si>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</si>
  <si>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</si>
  <si>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</si>
  <si>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</si>
  <si>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</si>
  <si>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</si>
  <si>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</si>
  <si>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</si>
  <si>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</si>
  <si>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</si>
  <si>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</si>
  <si>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</si>
  <si>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</si>
  <si>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</si>
  <si>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</si>
  <si>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</si>
  <si>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</si>
  <si>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</si>
  <si>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</si>
  <si>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</si>
  <si>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</si>
  <si>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</si>
  <si>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</si>
  <si>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</si>
  <si>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</si>
  <si>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</si>
  <si>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</si>
  <si>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</si>
  <si>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</si>
  <si>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</si>
  <si>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</si>
  <si>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</si>
  <si>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</si>
  <si>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</si>
  <si>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</si>
  <si>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</si>
  <si>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</si>
  <si>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</si>
  <si>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</si>
  <si>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</si>
  <si>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</si>
  <si>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</si>
  <si>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</si>
  <si>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</si>
  <si>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</si>
  <si>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</si>
  <si>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</si>
  <si>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</si>
  <si>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</si>
  <si>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</si>
  <si>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</si>
  <si>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</si>
  <si>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</si>
  <si>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</si>
  <si>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</si>
  <si>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</si>
  <si>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</si>
  <si>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</si>
  <si>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</si>
  <si>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</si>
  <si>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</si>
  <si>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</si>
  <si>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</si>
  <si>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</si>
  <si>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</si>
  <si>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</si>
  <si>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</si>
  <si>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</si>
  <si>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</si>
  <si>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</si>
  <si>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</si>
  <si>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</si>
  <si>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</si>
  <si>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</si>
  <si>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</si>
  <si>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</si>
  <si>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</si>
  <si>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</si>
  <si>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</si>
  <si>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</si>
  <si>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</si>
  <si>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</si>
  <si>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</si>
  <si>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</si>
  <si>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</si>
  <si>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</si>
  <si>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</si>
  <si>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</si>
  <si>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</si>
  <si>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</si>
  <si>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</si>
  <si>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</si>
  <si>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</si>
  <si>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</si>
  <si>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</si>
  <si>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</si>
  <si>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</si>
  <si>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</si>
  <si>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</si>
  <si>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</si>
  <si>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</si>
  <si>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</si>
  <si>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</si>
  <si>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</si>
  <si>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</si>
  <si>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</si>
  <si>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</si>
  <si>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</si>
  <si>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</si>
  <si>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</si>
  <si>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</si>
  <si>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</si>
  <si>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</si>
  <si>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</si>
  <si>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</si>
  <si>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</si>
  <si>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</si>
  <si>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</si>
  <si>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</si>
  <si>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</si>
  <si>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</si>
  <si>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</si>
  <si>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</si>
  <si>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</si>
  <si>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</si>
  <si>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</si>
  <si>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</si>
  <si>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</si>
  <si>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</si>
  <si>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</si>
  <si>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</si>
  <si>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</si>
  <si>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</si>
  <si>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</si>
  <si>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</si>
  <si>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</si>
  <si>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</si>
  <si>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</si>
  <si>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</si>
  <si>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</si>
  <si>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</si>
  <si>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</si>
  <si>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</si>
  <si>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</si>
  <si>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</si>
  <si>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</si>
  <si>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</si>
  <si>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</si>
  <si>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</si>
  <si>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</si>
  <si>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</si>
  <si>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</si>
  <si>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</si>
  <si>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</si>
  <si>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</si>
  <si>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</si>
  <si>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</si>
  <si>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</si>
  <si>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</si>
  <si>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</si>
  <si>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</si>
  <si>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</si>
  <si>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</si>
  <si>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</si>
  <si>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</si>
  <si>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</si>
  <si>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</si>
  <si>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</si>
  <si>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</si>
  <si>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</si>
  <si>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</si>
  <si>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</si>
  <si>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</si>
  <si>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</si>
  <si>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</si>
  <si>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</si>
  <si>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</si>
  <si>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</si>
  <si>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</si>
  <si>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</si>
  <si>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</si>
  <si>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</si>
  <si>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</si>
  <si>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</si>
  <si>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</si>
  <si>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</si>
  <si>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</si>
  <si>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</si>
  <si>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</si>
  <si>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</si>
  <si>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</si>
  <si>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</si>
  <si>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</si>
  <si>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</si>
  <si>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</si>
  <si>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</si>
  <si>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</si>
  <si>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</si>
  <si>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</si>
  <si>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</si>
  <si>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</si>
  <si>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</si>
  <si>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</si>
  <si>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</si>
  <si>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</si>
  <si>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</si>
  <si>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</si>
  <si>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</si>
  <si>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</si>
  <si>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</si>
  <si>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</si>
  <si>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</si>
  <si>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</si>
  <si>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</si>
  <si>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</si>
  <si>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</si>
  <si>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</si>
  <si>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</si>
  <si>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</si>
  <si>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</si>
  <si>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</si>
  <si>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</si>
  <si>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</si>
  <si>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</si>
  <si>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</si>
  <si>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</si>
  <si>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</si>
  <si>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</si>
  <si>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</si>
  <si>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</si>
  <si>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</si>
  <si>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</si>
  <si>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</si>
  <si>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</si>
  <si>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</si>
  <si>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</si>
  <si>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</si>
  <si>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</si>
  <si>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</si>
  <si>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</si>
  <si>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</si>
  <si>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</si>
  <si>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</si>
  <si>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</si>
  <si>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</si>
  <si>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</si>
  <si>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</si>
  <si>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</si>
  <si>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</si>
  <si>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</si>
  <si>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</si>
  <si>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</si>
  <si>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</si>
  <si>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</si>
  <si>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</si>
  <si>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</si>
  <si>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</si>
  <si>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</si>
  <si>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</si>
  <si>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</si>
  <si>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</si>
  <si>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</si>
  <si>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</si>
  <si>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</si>
  <si>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</si>
  <si>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</si>
  <si>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</si>
  <si>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</si>
  <si>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</si>
  <si>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</si>
  <si>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</si>
  <si>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</si>
  <si>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</si>
  <si>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</si>
  <si>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</si>
  <si>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</si>
  <si>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</si>
  <si>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</si>
  <si>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</si>
  <si>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</si>
  <si>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</si>
  <si>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</si>
  <si>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</si>
  <si>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</si>
  <si>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</si>
  <si>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</si>
  <si>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</si>
  <si>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</si>
  <si>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</si>
  <si>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</si>
  <si>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</si>
  <si>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</si>
  <si>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</si>
  <si>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</si>
  <si>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</si>
  <si>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</si>
  <si>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</si>
  <si>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</si>
  <si>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</si>
  <si>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</si>
  <si>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</si>
  <si>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</si>
  <si>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</si>
  <si>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</si>
  <si>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</si>
  <si>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</si>
  <si>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</si>
  <si>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</si>
  <si>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</si>
  <si>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</si>
  <si>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</si>
  <si>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</si>
  <si>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</si>
  <si>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</si>
  <si>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</si>
  <si>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</si>
  <si>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</si>
  <si>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</si>
  <si>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</si>
  <si>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</si>
  <si>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</si>
  <si>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</si>
  <si>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</si>
  <si>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</si>
  <si>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</si>
  <si>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</si>
  <si>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</si>
  <si>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</si>
  <si>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</si>
  <si>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</si>
  <si>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</si>
  <si>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</si>
  <si>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</si>
  <si>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</si>
  <si>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</si>
  <si>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</si>
  <si>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</si>
  <si>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</si>
  <si>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</si>
  <si>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</si>
  <si>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</si>
  <si>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</si>
  <si>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</si>
  <si>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</si>
  <si>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</si>
  <si>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</si>
  <si>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</si>
  <si>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</si>
  <si>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</si>
  <si>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</si>
  <si>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</si>
  <si>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</si>
  <si>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</si>
  <si>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</si>
  <si>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</si>
  <si>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</si>
  <si>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</si>
  <si>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</si>
  <si>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</si>
  <si>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</si>
  <si>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</si>
  <si>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</si>
  <si>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</si>
  <si>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</si>
  <si>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</si>
  <si>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</si>
  <si>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</si>
  <si>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</si>
  <si>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</si>
  <si>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</si>
  <si>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</si>
  <si>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</si>
  <si>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</si>
  <si>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</si>
  <si>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</si>
  <si>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</si>
  <si>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</si>
  <si>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</si>
  <si>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</si>
  <si>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</si>
  <si>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</si>
  <si>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</si>
  <si>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</si>
  <si>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</si>
  <si>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</si>
  <si>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</si>
  <si>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</si>
  <si>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</si>
  <si>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</si>
  <si>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</si>
  <si>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</si>
  <si>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</si>
  <si>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</si>
  <si>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</si>
  <si>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</si>
  <si>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</si>
  <si>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</si>
  <si>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</si>
  <si>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</si>
  <si>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</si>
  <si>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</si>
  <si>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</si>
  <si>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</si>
  <si>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</si>
  <si>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</si>
  <si>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</si>
  <si>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</si>
  <si>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</si>
  <si>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</si>
  <si>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</si>
  <si>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</si>
  <si>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</si>
  <si>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</si>
  <si>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</si>
  <si>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</si>
  <si>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</si>
  <si>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</si>
  <si>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</si>
  <si>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</si>
  <si>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</si>
  <si>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</si>
  <si>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</si>
  <si>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</si>
  <si>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</si>
  <si>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</si>
  <si>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</si>
  <si>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</si>
  <si>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</si>
  <si>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</si>
  <si>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</si>
  <si>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</si>
  <si>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</si>
  <si>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</si>
  <si>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</si>
  <si>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</si>
  <si>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</si>
  <si>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</si>
  <si>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</si>
  <si>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</si>
  <si>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</si>
  <si>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</si>
  <si>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</si>
  <si>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</si>
  <si>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</si>
  <si>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</si>
  <si>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</si>
  <si>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</si>
  <si>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</si>
  <si>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</si>
  <si>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</si>
  <si>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</si>
  <si>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</si>
  <si>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</si>
  <si>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</si>
  <si>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</si>
  <si>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</si>
  <si>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</si>
  <si>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</si>
  <si>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</si>
  <si>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</si>
  <si>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</si>
  <si>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</si>
  <si>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</si>
  <si>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</si>
  <si>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</si>
  <si>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</si>
  <si>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</si>
  <si>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</si>
  <si>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</si>
  <si>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</si>
  <si>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</si>
  <si>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</si>
  <si>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</si>
  <si>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</si>
  <si>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</si>
  <si>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</si>
  <si>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</si>
  <si>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</si>
  <si>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</si>
  <si>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</si>
  <si>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</si>
  <si>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</si>
  <si>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</si>
  <si>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</si>
  <si>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</si>
  <si>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</si>
  <si>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</si>
  <si>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</si>
  <si>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</si>
  <si>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</si>
  <si>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</si>
  <si>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</si>
  <si>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</si>
  <si>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</si>
  <si>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</si>
  <si>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</si>
  <si>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</si>
  <si>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</si>
  <si>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</si>
  <si>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</si>
  <si>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</si>
  <si>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</si>
  <si>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</si>
  <si>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</si>
  <si>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</si>
  <si>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</si>
  <si>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</si>
  <si>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</si>
  <si>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</si>
  <si>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</si>
  <si>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</si>
  <si>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</si>
  <si>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</si>
  <si>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</si>
  <si>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</si>
  <si>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</si>
  <si>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</si>
  <si>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</si>
  <si>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</si>
  <si>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</si>
  <si>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</si>
  <si>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</si>
  <si>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</si>
  <si>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</si>
  <si>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</si>
  <si>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</si>
  <si>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</si>
  <si>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</si>
  <si>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</si>
  <si>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</si>
  <si>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</si>
  <si>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</si>
  <si>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</si>
  <si>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</si>
  <si>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</si>
  <si>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</si>
  <si>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</si>
  <si>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</si>
  <si>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</si>
  <si>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</si>
  <si>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</si>
  <si>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</si>
  <si>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</si>
  <si>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</si>
  <si>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</si>
  <si>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</si>
  <si>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</si>
  <si>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</si>
  <si>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</si>
  <si>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</si>
  <si>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</si>
  <si>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</si>
  <si>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</si>
  <si>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</si>
  <si>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</si>
  <si>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</si>
  <si>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</si>
  <si>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</si>
  <si>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</si>
  <si>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</si>
  <si>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</si>
  <si>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</si>
  <si>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</si>
  <si>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</si>
  <si>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</si>
  <si>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</si>
  <si>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</si>
  <si>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</si>
  <si>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</si>
  <si>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</si>
  <si>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</si>
  <si>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</si>
  <si>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</si>
  <si>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</si>
  <si>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</si>
  <si>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</si>
  <si>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</si>
  <si>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</si>
  <si>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</si>
  <si>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</si>
  <si>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</si>
  <si>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</si>
  <si>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</si>
  <si>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</si>
  <si>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</si>
  <si>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</si>
  <si>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</si>
  <si>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</si>
  <si>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</si>
  <si>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</si>
  <si>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</si>
  <si>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</si>
  <si>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</si>
  <si>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</si>
  <si>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</si>
  <si>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</si>
  <si>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</si>
  <si>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</si>
  <si>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</si>
  <si>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</si>
  <si>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</si>
  <si>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</si>
  <si>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</si>
  <si>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</si>
  <si>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</si>
  <si>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</si>
  <si>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</si>
  <si>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</si>
  <si>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</si>
  <si>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</si>
  <si>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</si>
  <si>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</si>
  <si>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</si>
  <si>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</si>
  <si>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</si>
  <si>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</si>
  <si>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</si>
  <si>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</si>
  <si>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</si>
  <si>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</si>
  <si>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</si>
  <si>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</si>
  <si>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</si>
  <si>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</si>
  <si>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</si>
  <si>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</si>
  <si>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</si>
  <si>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</si>
  <si>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</si>
  <si>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</si>
  <si>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</si>
  <si>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</si>
  <si>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</si>
  <si>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</si>
  <si>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</si>
  <si>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</si>
  <si>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</si>
  <si>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</si>
  <si>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</si>
  <si>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</si>
  <si>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</si>
  <si>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</si>
  <si>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</si>
  <si>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</si>
  <si>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</si>
  <si>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</si>
  <si>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</si>
  <si>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</si>
  <si>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</si>
  <si>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</si>
  <si>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</si>
  <si>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</si>
  <si>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</si>
  <si>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</si>
  <si>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</si>
  <si>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</si>
  <si>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</si>
  <si>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</si>
  <si>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</si>
  <si>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</si>
  <si>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</si>
  <si>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</si>
  <si>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</si>
  <si>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</si>
  <si>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</si>
  <si>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</si>
  <si>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</si>
  <si>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</si>
  <si>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</si>
  <si>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</si>
  <si>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</si>
  <si>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</si>
  <si>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</si>
  <si>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</si>
  <si>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</si>
  <si>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</si>
  <si>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</si>
  <si>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</si>
  <si>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</si>
  <si>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</si>
  <si>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</si>
  <si>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</si>
  <si>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</si>
  <si>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</si>
  <si>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</si>
  <si>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</si>
  <si>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</si>
  <si>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</si>
  <si>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</si>
  <si>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</si>
  <si>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</si>
  <si>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</si>
  <si>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</si>
  <si>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</si>
  <si>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</si>
  <si>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</si>
  <si>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</si>
  <si>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</si>
  <si>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</si>
  <si>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</si>
  <si>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</si>
  <si>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</si>
  <si>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</si>
  <si>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</si>
  <si>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</si>
  <si>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</si>
  <si>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</si>
  <si>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</si>
  <si>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</si>
  <si>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</si>
  <si>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</si>
  <si>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</si>
  <si>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</si>
  <si>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</si>
  <si>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</si>
  <si>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</si>
  <si>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</si>
  <si>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</si>
  <si>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</si>
  <si>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</si>
  <si>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</si>
  <si>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</si>
  <si>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</si>
  <si>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</si>
  <si>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</si>
  <si>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</si>
  <si>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</si>
  <si>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</si>
  <si>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</si>
  <si>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</si>
  <si>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</si>
  <si>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</si>
  <si>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</si>
  <si>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</si>
  <si>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</si>
  <si>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</si>
  <si>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</si>
  <si>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</si>
  <si>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</si>
  <si>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</si>
  <si>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</si>
  <si>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</si>
  <si>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</si>
  <si>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</si>
  <si>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</si>
  <si>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</si>
  <si>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</si>
  <si>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</si>
  <si>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</si>
  <si>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</si>
  <si>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</si>
  <si>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</si>
  <si>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</si>
  <si>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</si>
  <si>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</si>
  <si>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</si>
  <si>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</si>
  <si>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</si>
  <si>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</si>
  <si>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</si>
  <si>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</si>
  <si>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</si>
  <si>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</si>
  <si>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</si>
  <si>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</si>
  <si>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</si>
  <si>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</si>
  <si>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</si>
  <si>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</si>
  <si>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</si>
  <si>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</si>
  <si>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</si>
  <si>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</si>
  <si>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</si>
  <si>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</si>
  <si>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</si>
  <si>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</si>
  <si>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</si>
  <si>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</si>
  <si>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</si>
  <si>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</si>
  <si>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</si>
  <si>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</si>
  <si>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</si>
  <si>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</si>
  <si>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</si>
  <si>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</si>
  <si>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</si>
  <si>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</si>
  <si>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</si>
  <si>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</si>
  <si>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</si>
  <si>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</si>
  <si>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</si>
  <si>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</si>
  <si>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</si>
  <si>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</si>
  <si>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</si>
  <si>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</si>
  <si>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</si>
  <si>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</si>
  <si>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</si>
  <si>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</si>
  <si>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</si>
  <si>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</si>
  <si>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</si>
  <si>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</si>
  <si>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</si>
  <si>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</si>
  <si>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</si>
  <si>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</si>
  <si>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</si>
  <si>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</si>
  <si>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</si>
  <si>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</si>
  <si>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</si>
  <si>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</si>
  <si>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</si>
  <si>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</si>
  <si>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</si>
  <si>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</si>
  <si>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</si>
  <si>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</si>
  <si>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</si>
  <si>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</si>
  <si>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</si>
  <si>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</si>
  <si>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</si>
  <si>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</si>
  <si>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</si>
  <si>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</si>
  <si>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</si>
  <si>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</si>
  <si>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</si>
  <si>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</si>
  <si>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</si>
  <si>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</si>
  <si>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</si>
  <si>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</si>
  <si>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</si>
  <si>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</si>
  <si>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</si>
  <si>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</si>
  <si>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</si>
  <si>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</si>
  <si>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</si>
  <si>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</si>
  <si>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</si>
  <si>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</si>
  <si>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</si>
  <si>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</si>
  <si>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</si>
  <si>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</si>
  <si>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</si>
  <si>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</si>
  <si>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</si>
  <si>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</si>
  <si>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</si>
  <si>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</si>
  <si>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</si>
  <si>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</si>
  <si>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</si>
  <si>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</si>
  <si>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</si>
  <si>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</si>
  <si>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</si>
  <si>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</si>
  <si>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</si>
  <si>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</si>
  <si>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</si>
  <si>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</si>
  <si>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</si>
  <si>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</si>
  <si>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</si>
  <si>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</si>
  <si>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</si>
  <si>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</si>
  <si>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</si>
  <si>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</si>
  <si>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</si>
  <si>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</si>
  <si>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</si>
  <si>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</si>
  <si>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</si>
  <si>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</si>
  <si>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</si>
  <si>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</si>
  <si>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</si>
  <si>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</si>
  <si>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</si>
  <si>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</si>
  <si>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</si>
  <si>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</si>
  <si>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</si>
  <si>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</si>
  <si>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</si>
  <si>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</si>
  <si>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</si>
  <si>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</si>
  <si>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</si>
  <si>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</si>
  <si>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</si>
  <si>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</si>
  <si>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</si>
  <si>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</si>
  <si>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</si>
  <si>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</si>
  <si>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</si>
  <si>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</si>
  <si>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</si>
  <si>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</si>
  <si>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</si>
  <si>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</si>
  <si>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</si>
  <si>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</si>
  <si>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</si>
  <si>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</si>
  <si>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</si>
  <si>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</si>
  <si>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</si>
  <si>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</si>
  <si>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</si>
  <si>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</si>
  <si>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</si>
  <si>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</si>
  <si>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</si>
  <si>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</si>
  <si>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</si>
  <si>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</si>
  <si>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</si>
  <si>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</si>
  <si>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</si>
  <si>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</si>
  <si>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</si>
  <si>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</si>
  <si>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</si>
  <si>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</si>
  <si>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</si>
  <si>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</si>
  <si>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</si>
  <si>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</si>
  <si>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</si>
  <si>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</si>
  <si>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</si>
  <si>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</si>
  <si>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</si>
  <si>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</si>
  <si>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</si>
  <si>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</si>
  <si>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</si>
  <si>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</si>
  <si>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</si>
  <si>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</si>
  <si>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</si>
  <si>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</si>
  <si>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</si>
  <si>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</si>
  <si>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</si>
  <si>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</si>
  <si>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</si>
  <si>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</si>
  <si>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</si>
  <si>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</si>
  <si>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</si>
  <si>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</si>
  <si>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</si>
  <si>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</si>
  <si>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</si>
  <si>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</si>
  <si>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</si>
  <si>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</si>
  <si>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</si>
  <si>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</si>
  <si>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</si>
  <si>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</si>
  <si>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</si>
  <si>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</si>
  <si>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</si>
  <si>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</si>
  <si>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</si>
  <si>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</si>
  <si>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</si>
  <si>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</si>
  <si>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</si>
  <si>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</si>
  <si>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</si>
  <si>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</si>
  <si>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</si>
  <si>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</si>
  <si>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</si>
  <si>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</si>
  <si>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</si>
  <si>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</si>
  <si>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</si>
  <si>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</si>
  <si>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</si>
  <si>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</si>
  <si>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</si>
  <si>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</si>
  <si>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</si>
  <si>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</si>
  <si>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</si>
  <si>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</si>
  <si>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</si>
  <si>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</si>
  <si>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</si>
  <si>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</si>
  <si>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</si>
  <si>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</si>
  <si>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</si>
  <si>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</si>
  <si>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</si>
  <si>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</si>
  <si>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</si>
  <si>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</si>
  <si>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</si>
  <si>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</si>
  <si>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</si>
  <si>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</si>
  <si>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</si>
  <si>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</si>
  <si>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</si>
  <si>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</si>
  <si>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</si>
  <si>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</si>
  <si>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</si>
  <si>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</si>
  <si>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</si>
  <si>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</si>
  <si>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</si>
  <si>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</si>
  <si>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</si>
  <si>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</si>
  <si>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</si>
  <si>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</si>
  <si>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</si>
  <si>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</si>
  <si>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</si>
  <si>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</si>
  <si>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</si>
  <si>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</si>
  <si>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</si>
  <si>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</si>
  <si>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</si>
  <si>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</si>
  <si>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</si>
  <si>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70-0198-2020</t>
  </si>
  <si>
    <t>70-0196-2020</t>
  </si>
  <si>
    <t>70-0100-2020</t>
  </si>
  <si>
    <t>70-0098-2020</t>
  </si>
  <si>
    <t>70-0281-2019</t>
  </si>
  <si>
    <t>70-0090-2019</t>
  </si>
  <si>
    <t>70-0388-2018</t>
  </si>
  <si>
    <t>0524 DE 2020</t>
  </si>
  <si>
    <t>0521 DE 2020</t>
  </si>
  <si>
    <t>0519 DE 2020</t>
  </si>
  <si>
    <t>0515 DE 2020</t>
  </si>
  <si>
    <t>0493 DE 2020</t>
  </si>
  <si>
    <t>0454 DE 2020</t>
  </si>
  <si>
    <t>0453 DE 2020</t>
  </si>
  <si>
    <t>0451 DE 2020</t>
  </si>
  <si>
    <t>0450 DE 2020</t>
  </si>
  <si>
    <t>0398 DE 2020</t>
  </si>
  <si>
    <t>0396 DE 2020</t>
  </si>
  <si>
    <t>0395 DE 2020</t>
  </si>
  <si>
    <t>0392 DE 2020</t>
  </si>
  <si>
    <t>0368 DE 2020</t>
  </si>
  <si>
    <t>0358 DE 2020</t>
  </si>
  <si>
    <t>703 DE 2019</t>
  </si>
  <si>
    <t>700 DE 2019</t>
  </si>
  <si>
    <t>0699 DE 2019</t>
  </si>
  <si>
    <t>0687 DE 2019</t>
  </si>
  <si>
    <t>0686 DE 2019</t>
  </si>
  <si>
    <t>0680 DE 2019</t>
  </si>
  <si>
    <t>0679 DE 2019</t>
  </si>
  <si>
    <t>0941</t>
  </si>
  <si>
    <t>0931</t>
  </si>
  <si>
    <t>0925</t>
  </si>
  <si>
    <t>0913</t>
  </si>
  <si>
    <t>0912</t>
  </si>
  <si>
    <t>0465</t>
  </si>
  <si>
    <t>0464</t>
  </si>
  <si>
    <t>0463</t>
  </si>
  <si>
    <t>0462</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</si>
  <si>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</si>
  <si>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</si>
  <si>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</si>
  <si>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</si>
  <si>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ACOMPAÑAMIENTO PSICOSOCIAL, FAMILIAR Y COMUNITARIO DE LA DIRECCION DE DAMILIAS Y COMUNIDADES PARA IMPLEMENTAR LA MODALIDAD MI FAMILIA, CUYO OBJETIVO ES "FORTALECER A LAS FAMILIAS PARA PROMOVER LA PROTECCION INTEGRAL DE LOS NIÑOS, NIÑAS Y ADOLESCENTES Y CONTRIBUIR A LA PREVENCION DE VIOLENCIA, NEGLIGENCIA O ABUSOS EN SU CONTRA, A TRAVES DEL MODELO DE ATENCION URBANA Y RURAL.</t>
  </si>
  <si>
    <t>SINCELEJO
BUENAVISTA
COROZAL
EL ROBLE
LOS PALMITOS
SAMPUES
SAN ONOFRE
SAN PEDRO
TOLUVIEJO</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</si>
  <si>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</si>
  <si>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</si>
  <si>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</si>
  <si>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</si>
  <si>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</si>
  <si>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</si>
  <si>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</si>
  <si>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</si>
  <si>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MEDELLIN</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</si>
  <si>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</si>
  <si>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</si>
  <si>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</si>
  <si>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</si>
  <si>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</si>
  <si>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</si>
  <si>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</si>
  <si>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</si>
  <si>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</si>
  <si>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COPACABANA
GIRARDOTA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</si>
  <si>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</si>
  <si>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</si>
  <si>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</si>
  <si>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</si>
  <si>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</si>
  <si>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</si>
  <si>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</si>
  <si>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</si>
  <si>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</si>
  <si>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</si>
  <si>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</si>
  <si>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REMEDIOS
SEGOVIA
VEGACHI
YALI
YOLOMBO</t>
  </si>
  <si>
    <t>PRESTAR EL SERVICIO HOGARES COMUNITARIOS DE BIENESTAR FAMILIAR, DE CONFORMIDAD CON LAS DIRECTRICES, LINEAMIENTOS Y PARÁMETROS ESTABLECIDOS POR EL ICBF, EN ARMONÍA CON LA POLÍTICA DE ESTADO PARA EL DESARROLLO INTEGRAL A LA PRIMERA INFANCIA DE CERO A SIEMPRE.</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</si>
  <si>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</si>
  <si>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</si>
  <si>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</si>
  <si>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</si>
  <si>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</si>
  <si>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</si>
  <si>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</si>
  <si>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EN EJECUCION</t>
  </si>
  <si>
    <t>TERMINADO</t>
  </si>
  <si>
    <t>05007892020</t>
  </si>
  <si>
    <t>05007882020</t>
  </si>
  <si>
    <t>05007872020</t>
  </si>
  <si>
    <t>05007842020</t>
  </si>
  <si>
    <t>05007682020</t>
  </si>
  <si>
    <t>05007662020</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</si>
  <si>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</si>
  <si>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</si>
  <si>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</si>
  <si>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</si>
  <si>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</si>
  <si>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</si>
  <si>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</si>
  <si>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</si>
  <si>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</si>
  <si>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</si>
  <si>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</si>
  <si>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</si>
  <si>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</si>
  <si>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</si>
  <si>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</si>
  <si>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</si>
  <si>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</si>
  <si>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1145 DE 2016</t>
  </si>
  <si>
    <t>906 DE 2017</t>
  </si>
  <si>
    <t>1020 DE 2016</t>
  </si>
  <si>
    <t>0339 DE 2018</t>
  </si>
  <si>
    <t>0926</t>
  </si>
  <si>
    <t>23003242019</t>
  </si>
  <si>
    <t>371-2019</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</si>
  <si>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</si>
  <si>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CUALIFICAR EL ESQUEMA OPERATIVO DE LOS HOGARES COMUNITARIOS DE BIENESTAR - HCB DE LA REGIONAL ANTIOQUIA, FOCALIZADOS POR EL ICBF, DE CONFORMIDAD CON LO ESTABLECIDO EN EL MANUAL OPERATIVO DE LA MODALDIAD COMUNITARIA - HOGARES COMUNITARIOS INTEGRALES</t>
  </si>
  <si>
    <t>REMEDIOS
SEGOVIA
VEGACHI
YALI
YOLOMBO
AMALFI
CISNERO
SAN DOMINGO
SAN ROQUE</t>
  </si>
  <si>
    <t>CONTRIBUIR A LA RECUPERACIÓN NUTRICIONAL DE LOS NIÑOS Y NIÑAS MENORES DE 5 AÑOS CON DESNUTRICIÓN AGUDA, A TRAVÉS DE LA MODALIDAD DE CENTROS DE RECUPERACIÓN NUTRICIONAL, CON LA PARTICIPACIÓN DE LA FAMILIA, LA COMUNIDAD Y LA ARTICULACIÓN DE LAS INSTITUCIONES DEL SISTEMA NACIONAL DE BIENESTAR FAMILIAR.</t>
  </si>
  <si>
    <t>CORDOBA</t>
  </si>
  <si>
    <t>TUCHIN</t>
  </si>
  <si>
    <t>PRESTAR EL SERVICIO DE ACOMPAÑAMIENTO PSICOSOCIAL, FAMILIAR Y COMUNITARIO DE LA DIRECCIÓN DE FAMILIAS Y COMUNIDADES PARA IMPLEMENTAR LA MODALIDAD MI FAMILIA, CUYO OBJETIVO ES “FORTALECER A LAS FAMILIAS PARA PROMOVER LA PROTECCIÓN INTEGRAL DE LOS NIÑOS, NIÑAS Y ADOLESCENTES Y CONTRIBUIR A LA PREVENCIÓN DE VIOLENCIA, NEGLIGENCIA O ABUSOS EN SU CONTRA”, A TRAVÉS DEL MODELO DE ATENCIÓN URBANA</t>
  </si>
  <si>
    <t>ATLANTICO</t>
  </si>
  <si>
    <t>SOLEDAD
MALAMBO
POLO NUEVO
PALMAR DE VALERA
SABANAGRANDE
SANTO TOMAS
CAMPO DE LA CRUZ
SUAN</t>
  </si>
  <si>
    <t>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</si>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</sst>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2801</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900072094</v>
      </c>
      <c r="C20" s="5"/>
      <c r="D20" s="73"/>
      <c r="E20" s="5"/>
      <c r="F20" s="5"/>
      <c r="G20" s="5"/>
      <c r="H20" s="243"/>
      <c r="I20" s="149" t="s">
        <v>220</v>
      </c>
      <c r="J20" s="150" t="s">
        <v>504</v>
      </c>
      <c r="K20" s="151">
        <v>4948252096</v>
      </c>
      <c r="L20" s="152"/>
      <c r="M20" s="152">
        <v>44561</v>
      </c>
      <c r="N20" s="135">
        <f>+(M20-L20)/30</f>
        <v>1485.3666666666666</v>
      </c>
      <c r="O20" s="138"/>
      <c r="U20" s="134"/>
      <c r="V20" s="105">
        <f ca="1">NOW()</f>
        <v>44194.052037731482</v>
      </c>
      <c r="W20" s="105">
        <f ca="1">NOW()</f>
        <v>44194.052037731482</v>
      </c>
    </row>
    <row r="21" spans="1:23" ht="30" customHeight="1" outlineLevel="1" x14ac:dyDescent="0.25">
      <c r="A21" s="9"/>
      <c r="B21" s="71"/>
      <c r="C21" s="5"/>
      <c r="D21" s="5"/>
      <c r="E21" s="5"/>
      <c r="F21" s="5"/>
      <c r="G21" s="5"/>
      <c r="H21" s="70"/>
      <c r="I21" s="149" t="s">
        <v>220</v>
      </c>
      <c r="J21" s="150" t="s">
        <v>504</v>
      </c>
      <c r="K21" s="151"/>
      <c r="L21" s="152"/>
      <c r="M21" s="152"/>
      <c r="N21" s="135">
        <f t="shared" ref="N21:N35" si="0">+(M21-L21)/30</f>
        <v>0</v>
      </c>
      <c r="O21" s="139"/>
    </row>
    <row r="22" spans="1:23" ht="30" customHeight="1" outlineLevel="1" x14ac:dyDescent="0.25">
      <c r="A22" s="9"/>
      <c r="B22" s="71"/>
      <c r="C22" s="5"/>
      <c r="D22" s="5"/>
      <c r="E22" s="5"/>
      <c r="F22" s="5"/>
      <c r="G22" s="5"/>
      <c r="H22" s="70"/>
      <c r="I22" s="149" t="s">
        <v>220</v>
      </c>
      <c r="J22" s="150" t="s">
        <v>487</v>
      </c>
      <c r="K22" s="151"/>
      <c r="L22" s="152"/>
      <c r="M22" s="152"/>
      <c r="N22" s="136">
        <f t="shared" ref="N22:N33" si="1">+(M22-L22)/30</f>
        <v>0</v>
      </c>
      <c r="O22" s="139"/>
    </row>
    <row r="23" spans="1:23" ht="30" customHeight="1" outlineLevel="1" x14ac:dyDescent="0.25">
      <c r="A23" s="9"/>
      <c r="B23" s="101"/>
      <c r="C23" s="21"/>
      <c r="D23" s="21"/>
      <c r="E23" s="21"/>
      <c r="F23" s="5"/>
      <c r="G23" s="5"/>
      <c r="H23" s="70"/>
      <c r="I23" s="149" t="s">
        <v>220</v>
      </c>
      <c r="J23" s="150" t="s">
        <v>487</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220</v>
      </c>
      <c r="J24" s="150" t="s">
        <v>489</v>
      </c>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LOS FLAMINGOS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43951</v>
      </c>
      <c r="F48" s="145">
        <v>44165</v>
      </c>
      <c r="G48" s="160">
        <f>IF(AND(E48&lt;&gt;"",F48&lt;&gt;""),((F48-E48)/30),"")</f>
        <v>7.1333333333333337</v>
      </c>
      <c r="H48" s="114" t="s">
        <v>2715</v>
      </c>
      <c r="I48" s="113" t="s">
        <v>453</v>
      </c>
      <c r="J48" s="113" t="s">
        <v>963</v>
      </c>
      <c r="K48" s="116">
        <v>798622437</v>
      </c>
      <c r="L48" s="115" t="s">
        <v>1148</v>
      </c>
      <c r="M48" s="117">
        <v>1</v>
      </c>
      <c r="N48" s="115" t="s">
        <v>2760</v>
      </c>
      <c r="O48" s="115" t="s">
        <v>1148</v>
      </c>
      <c r="P48" s="78"/>
    </row>
    <row r="49" spans="1:16" s="6" customFormat="1" ht="24.75" customHeight="1" x14ac:dyDescent="0.25">
      <c r="A49" s="143">
        <v>2</v>
      </c>
      <c r="B49" s="111" t="s">
        <v>2676</v>
      </c>
      <c r="C49" s="112" t="s">
        <v>31</v>
      </c>
      <c r="D49" s="110" t="s">
        <v>2678</v>
      </c>
      <c r="E49" s="145">
        <v>43951</v>
      </c>
      <c r="F49" s="145">
        <v>44165</v>
      </c>
      <c r="G49" s="160">
        <f t="shared" ref="G49:G50" si="2">IF(AND(E49&lt;&gt;"",F49&lt;&gt;""),((F49-E49)/30),"")</f>
        <v>7.1333333333333337</v>
      </c>
      <c r="H49" s="114" t="s">
        <v>2716</v>
      </c>
      <c r="I49" s="113" t="s">
        <v>453</v>
      </c>
      <c r="J49" s="113" t="s">
        <v>963</v>
      </c>
      <c r="K49" s="116">
        <v>1540367146</v>
      </c>
      <c r="L49" s="115" t="s">
        <v>1148</v>
      </c>
      <c r="M49" s="117">
        <v>1</v>
      </c>
      <c r="N49" s="115" t="s">
        <v>2760</v>
      </c>
      <c r="O49" s="115" t="s">
        <v>1148</v>
      </c>
      <c r="P49" s="78"/>
    </row>
    <row r="50" spans="1:16" s="6" customFormat="1" ht="24.75" customHeight="1" x14ac:dyDescent="0.25">
      <c r="A50" s="143">
        <v>3</v>
      </c>
      <c r="B50" s="111" t="s">
        <v>2676</v>
      </c>
      <c r="C50" s="112" t="s">
        <v>31</v>
      </c>
      <c r="D50" s="110" t="s">
        <v>2679</v>
      </c>
      <c r="E50" s="145">
        <v>43886</v>
      </c>
      <c r="F50" s="145">
        <v>44196</v>
      </c>
      <c r="G50" s="160">
        <f t="shared" si="2"/>
        <v>10.333333333333334</v>
      </c>
      <c r="H50" s="119" t="s">
        <v>2717</v>
      </c>
      <c r="I50" s="113" t="s">
        <v>453</v>
      </c>
      <c r="J50" s="113" t="s">
        <v>963</v>
      </c>
      <c r="K50" s="116">
        <v>679890876</v>
      </c>
      <c r="L50" s="115" t="s">
        <v>1148</v>
      </c>
      <c r="M50" s="117">
        <v>1</v>
      </c>
      <c r="N50" s="115" t="s">
        <v>2760</v>
      </c>
      <c r="O50" s="115" t="s">
        <v>1148</v>
      </c>
      <c r="P50" s="78"/>
    </row>
    <row r="51" spans="1:16" s="6" customFormat="1" ht="24.75" customHeight="1" outlineLevel="1" x14ac:dyDescent="0.25">
      <c r="A51" s="143">
        <v>4</v>
      </c>
      <c r="B51" s="111" t="s">
        <v>2676</v>
      </c>
      <c r="C51" s="112" t="s">
        <v>31</v>
      </c>
      <c r="D51" s="110" t="s">
        <v>2680</v>
      </c>
      <c r="E51" s="145">
        <v>43886</v>
      </c>
      <c r="F51" s="145">
        <v>44196</v>
      </c>
      <c r="G51" s="160">
        <f t="shared" ref="G51:G107" si="3">IF(AND(E51&lt;&gt;"",F51&lt;&gt;""),((F51-E51)/30),"")</f>
        <v>10.333333333333334</v>
      </c>
      <c r="H51" s="114" t="s">
        <v>2718</v>
      </c>
      <c r="I51" s="113" t="s">
        <v>453</v>
      </c>
      <c r="J51" s="113" t="s">
        <v>963</v>
      </c>
      <c r="K51" s="116">
        <v>478749660</v>
      </c>
      <c r="L51" s="115" t="s">
        <v>1148</v>
      </c>
      <c r="M51" s="117">
        <v>1</v>
      </c>
      <c r="N51" s="115" t="s">
        <v>2760</v>
      </c>
      <c r="O51" s="115" t="s">
        <v>1148</v>
      </c>
      <c r="P51" s="78"/>
    </row>
    <row r="52" spans="1:16" s="7" customFormat="1" ht="24.75" customHeight="1" outlineLevel="1" x14ac:dyDescent="0.25">
      <c r="A52" s="144">
        <v>5</v>
      </c>
      <c r="B52" s="111" t="s">
        <v>2676</v>
      </c>
      <c r="C52" s="112" t="s">
        <v>31</v>
      </c>
      <c r="D52" s="110" t="s">
        <v>2681</v>
      </c>
      <c r="E52" s="145">
        <v>43816</v>
      </c>
      <c r="F52" s="145">
        <v>44184</v>
      </c>
      <c r="G52" s="160">
        <f t="shared" si="3"/>
        <v>12.266666666666667</v>
      </c>
      <c r="H52" s="119" t="s">
        <v>2719</v>
      </c>
      <c r="I52" s="113" t="s">
        <v>453</v>
      </c>
      <c r="J52" s="113" t="s">
        <v>2720</v>
      </c>
      <c r="K52" s="116">
        <v>4520068020</v>
      </c>
      <c r="L52" s="115" t="s">
        <v>1148</v>
      </c>
      <c r="M52" s="117">
        <v>1</v>
      </c>
      <c r="N52" s="115" t="s">
        <v>2760</v>
      </c>
      <c r="O52" s="115" t="s">
        <v>1148</v>
      </c>
      <c r="P52" s="79"/>
    </row>
    <row r="53" spans="1:16" s="7" customFormat="1" ht="24.75" customHeight="1" outlineLevel="1" x14ac:dyDescent="0.25">
      <c r="A53" s="144">
        <v>6</v>
      </c>
      <c r="B53" s="111" t="s">
        <v>2676</v>
      </c>
      <c r="C53" s="112" t="s">
        <v>31</v>
      </c>
      <c r="D53" s="110" t="s">
        <v>2682</v>
      </c>
      <c r="E53" s="145">
        <v>43485</v>
      </c>
      <c r="F53" s="145">
        <v>43738</v>
      </c>
      <c r="G53" s="160">
        <f t="shared" si="3"/>
        <v>8.4333333333333336</v>
      </c>
      <c r="H53" s="119" t="s">
        <v>2721</v>
      </c>
      <c r="I53" s="113" t="s">
        <v>453</v>
      </c>
      <c r="J53" s="113" t="s">
        <v>963</v>
      </c>
      <c r="K53" s="116">
        <v>582949446</v>
      </c>
      <c r="L53" s="115" t="s">
        <v>1148</v>
      </c>
      <c r="M53" s="117">
        <v>1</v>
      </c>
      <c r="N53" s="115" t="s">
        <v>2761</v>
      </c>
      <c r="O53" s="115" t="s">
        <v>1148</v>
      </c>
      <c r="P53" s="79"/>
    </row>
    <row r="54" spans="1:16" s="7" customFormat="1" ht="24.75" customHeight="1" outlineLevel="1" x14ac:dyDescent="0.25">
      <c r="A54" s="144">
        <v>7</v>
      </c>
      <c r="B54" s="111" t="s">
        <v>2676</v>
      </c>
      <c r="C54" s="112" t="s">
        <v>31</v>
      </c>
      <c r="D54" s="110" t="s">
        <v>2683</v>
      </c>
      <c r="E54" s="145">
        <v>43815</v>
      </c>
      <c r="F54" s="145">
        <v>43921</v>
      </c>
      <c r="G54" s="160">
        <f t="shared" si="3"/>
        <v>3.5333333333333332</v>
      </c>
      <c r="H54" s="114" t="s">
        <v>2722</v>
      </c>
      <c r="I54" s="113" t="s">
        <v>453</v>
      </c>
      <c r="J54" s="113" t="s">
        <v>963</v>
      </c>
      <c r="K54" s="118">
        <v>652049678</v>
      </c>
      <c r="L54" s="115" t="s">
        <v>1148</v>
      </c>
      <c r="M54" s="117">
        <v>1</v>
      </c>
      <c r="N54" s="115" t="s">
        <v>2761</v>
      </c>
      <c r="O54" s="115" t="s">
        <v>1148</v>
      </c>
      <c r="P54" s="79"/>
    </row>
    <row r="55" spans="1:16" s="7" customFormat="1" ht="24.75" customHeight="1" outlineLevel="1" x14ac:dyDescent="0.25">
      <c r="A55" s="144">
        <v>8</v>
      </c>
      <c r="B55" s="111" t="s">
        <v>2676</v>
      </c>
      <c r="C55" s="112" t="s">
        <v>31</v>
      </c>
      <c r="D55" s="110">
        <v>7002012018</v>
      </c>
      <c r="E55" s="145">
        <v>43313</v>
      </c>
      <c r="F55" s="145">
        <v>43449</v>
      </c>
      <c r="G55" s="160">
        <f t="shared" si="3"/>
        <v>4.5333333333333332</v>
      </c>
      <c r="H55" s="114" t="s">
        <v>2723</v>
      </c>
      <c r="I55" s="113" t="s">
        <v>453</v>
      </c>
      <c r="J55" s="113" t="s">
        <v>963</v>
      </c>
      <c r="K55" s="118">
        <v>195740887</v>
      </c>
      <c r="L55" s="115" t="s">
        <v>1148</v>
      </c>
      <c r="M55" s="117">
        <v>1</v>
      </c>
      <c r="N55" s="115" t="s">
        <v>2761</v>
      </c>
      <c r="O55" s="115" t="s">
        <v>1148</v>
      </c>
      <c r="P55" s="79"/>
    </row>
    <row r="56" spans="1:16" s="7" customFormat="1" ht="24.75" customHeight="1" outlineLevel="1" x14ac:dyDescent="0.25">
      <c r="A56" s="144">
        <v>9</v>
      </c>
      <c r="B56" s="111" t="s">
        <v>2676</v>
      </c>
      <c r="C56" s="112" t="s">
        <v>31</v>
      </c>
      <c r="D56" s="110">
        <v>7005342016</v>
      </c>
      <c r="E56" s="145">
        <v>42675</v>
      </c>
      <c r="F56" s="145">
        <v>43312</v>
      </c>
      <c r="G56" s="160">
        <f t="shared" si="3"/>
        <v>21.233333333333334</v>
      </c>
      <c r="H56" s="114" t="s">
        <v>2724</v>
      </c>
      <c r="I56" s="113" t="s">
        <v>453</v>
      </c>
      <c r="J56" s="113" t="s">
        <v>963</v>
      </c>
      <c r="K56" s="118">
        <v>931987196</v>
      </c>
      <c r="L56" s="115" t="s">
        <v>1148</v>
      </c>
      <c r="M56" s="117">
        <v>1</v>
      </c>
      <c r="N56" s="115" t="s">
        <v>2761</v>
      </c>
      <c r="O56" s="115" t="s">
        <v>26</v>
      </c>
      <c r="P56" s="79"/>
    </row>
    <row r="57" spans="1:16" s="7" customFormat="1" ht="24.75" customHeight="1" outlineLevel="1" x14ac:dyDescent="0.25">
      <c r="A57" s="144">
        <v>10</v>
      </c>
      <c r="B57" s="64" t="s">
        <v>2676</v>
      </c>
      <c r="C57" s="65" t="s">
        <v>31</v>
      </c>
      <c r="D57" s="63">
        <v>7004832016</v>
      </c>
      <c r="E57" s="145">
        <v>42669</v>
      </c>
      <c r="F57" s="145">
        <v>43312</v>
      </c>
      <c r="G57" s="160">
        <f t="shared" si="3"/>
        <v>21.433333333333334</v>
      </c>
      <c r="H57" s="64" t="s">
        <v>2724</v>
      </c>
      <c r="I57" s="63" t="s">
        <v>453</v>
      </c>
      <c r="J57" s="63" t="s">
        <v>966</v>
      </c>
      <c r="K57" s="66">
        <v>835240299</v>
      </c>
      <c r="L57" s="65" t="s">
        <v>1148</v>
      </c>
      <c r="M57" s="67">
        <v>1</v>
      </c>
      <c r="N57" s="65" t="s">
        <v>2761</v>
      </c>
      <c r="O57" s="65" t="s">
        <v>26</v>
      </c>
      <c r="P57" s="79"/>
    </row>
    <row r="58" spans="1:16" s="7" customFormat="1" ht="24.75" customHeight="1" outlineLevel="1" x14ac:dyDescent="0.25">
      <c r="A58" s="144">
        <v>11</v>
      </c>
      <c r="B58" s="64" t="s">
        <v>2676</v>
      </c>
      <c r="C58" s="65" t="s">
        <v>31</v>
      </c>
      <c r="D58" s="63">
        <v>7002932016</v>
      </c>
      <c r="E58" s="145">
        <v>42522</v>
      </c>
      <c r="F58" s="145">
        <v>42674</v>
      </c>
      <c r="G58" s="160">
        <f t="shared" si="3"/>
        <v>5.0666666666666664</v>
      </c>
      <c r="H58" s="64" t="s">
        <v>2725</v>
      </c>
      <c r="I58" s="63" t="s">
        <v>453</v>
      </c>
      <c r="J58" s="63" t="s">
        <v>2726</v>
      </c>
      <c r="K58" s="66">
        <v>695498081</v>
      </c>
      <c r="L58" s="65" t="s">
        <v>1148</v>
      </c>
      <c r="M58" s="67">
        <v>1</v>
      </c>
      <c r="N58" s="65" t="s">
        <v>2761</v>
      </c>
      <c r="O58" s="65" t="s">
        <v>1148</v>
      </c>
      <c r="P58" s="79"/>
    </row>
    <row r="59" spans="1:16" s="7" customFormat="1" ht="24.75" customHeight="1" outlineLevel="1" x14ac:dyDescent="0.25">
      <c r="A59" s="144">
        <v>12</v>
      </c>
      <c r="B59" s="64" t="s">
        <v>2676</v>
      </c>
      <c r="C59" s="65" t="s">
        <v>31</v>
      </c>
      <c r="D59" s="63">
        <v>7000962016</v>
      </c>
      <c r="E59" s="145">
        <v>42401</v>
      </c>
      <c r="F59" s="145">
        <v>42521</v>
      </c>
      <c r="G59" s="160">
        <f t="shared" si="3"/>
        <v>4</v>
      </c>
      <c r="H59" s="64" t="s">
        <v>2725</v>
      </c>
      <c r="I59" s="63" t="s">
        <v>453</v>
      </c>
      <c r="J59" s="63" t="s">
        <v>2726</v>
      </c>
      <c r="K59" s="66">
        <v>645129831</v>
      </c>
      <c r="L59" s="65" t="s">
        <v>1148</v>
      </c>
      <c r="M59" s="67">
        <v>1</v>
      </c>
      <c r="N59" s="65" t="s">
        <v>2761</v>
      </c>
      <c r="O59" s="65" t="s">
        <v>1148</v>
      </c>
      <c r="P59" s="79"/>
    </row>
    <row r="60" spans="1:16" s="7" customFormat="1" ht="24.75" customHeight="1" outlineLevel="1" x14ac:dyDescent="0.25">
      <c r="A60" s="144">
        <v>13</v>
      </c>
      <c r="B60" s="64" t="s">
        <v>2676</v>
      </c>
      <c r="C60" s="65" t="s">
        <v>31</v>
      </c>
      <c r="D60" s="63" t="s">
        <v>2785</v>
      </c>
      <c r="E60" s="145">
        <v>42682</v>
      </c>
      <c r="F60" s="145">
        <v>43312</v>
      </c>
      <c r="G60" s="160">
        <f t="shared" si="3"/>
        <v>21</v>
      </c>
      <c r="H60" s="64" t="s">
        <v>2792</v>
      </c>
      <c r="I60" s="63" t="s">
        <v>36</v>
      </c>
      <c r="J60" s="63" t="s">
        <v>2729</v>
      </c>
      <c r="K60" s="66">
        <v>6472972666</v>
      </c>
      <c r="L60" s="65" t="s">
        <v>1148</v>
      </c>
      <c r="M60" s="67">
        <v>1</v>
      </c>
      <c r="N60" s="65" t="s">
        <v>2634</v>
      </c>
      <c r="O60" s="65" t="s">
        <v>26</v>
      </c>
      <c r="P60" s="79"/>
    </row>
    <row r="61" spans="1:16" s="7" customFormat="1" ht="24.75" customHeight="1" outlineLevel="1" x14ac:dyDescent="0.25">
      <c r="A61" s="144">
        <v>14</v>
      </c>
      <c r="B61" s="64" t="s">
        <v>2676</v>
      </c>
      <c r="C61" s="65" t="s">
        <v>31</v>
      </c>
      <c r="D61" s="63" t="s">
        <v>2786</v>
      </c>
      <c r="E61" s="145">
        <v>43025</v>
      </c>
      <c r="F61" s="145">
        <v>43084</v>
      </c>
      <c r="G61" s="160">
        <f t="shared" si="3"/>
        <v>1.9666666666666666</v>
      </c>
      <c r="H61" s="64" t="s">
        <v>2793</v>
      </c>
      <c r="I61" s="63" t="s">
        <v>36</v>
      </c>
      <c r="J61" s="63" t="s">
        <v>2729</v>
      </c>
      <c r="K61" s="66">
        <v>498675778</v>
      </c>
      <c r="L61" s="65" t="s">
        <v>1148</v>
      </c>
      <c r="M61" s="67">
        <v>1</v>
      </c>
      <c r="N61" s="65" t="s">
        <v>2634</v>
      </c>
      <c r="O61" s="65" t="s">
        <v>1148</v>
      </c>
      <c r="P61" s="79"/>
    </row>
    <row r="62" spans="1:16" s="7" customFormat="1" ht="24.75" customHeight="1" outlineLevel="1" x14ac:dyDescent="0.25">
      <c r="A62" s="144">
        <v>15</v>
      </c>
      <c r="B62" s="64" t="s">
        <v>2676</v>
      </c>
      <c r="C62" s="65" t="s">
        <v>31</v>
      </c>
      <c r="D62" s="63" t="s">
        <v>2787</v>
      </c>
      <c r="E62" s="145">
        <v>43068</v>
      </c>
      <c r="F62" s="145">
        <v>43312</v>
      </c>
      <c r="G62" s="160">
        <f t="shared" si="3"/>
        <v>8.1333333333333329</v>
      </c>
      <c r="H62" s="64" t="s">
        <v>2792</v>
      </c>
      <c r="I62" s="63" t="s">
        <v>36</v>
      </c>
      <c r="J62" s="63" t="s">
        <v>2729</v>
      </c>
      <c r="K62" s="66">
        <v>162626225</v>
      </c>
      <c r="L62" s="65" t="s">
        <v>1148</v>
      </c>
      <c r="M62" s="67">
        <v>1</v>
      </c>
      <c r="N62" s="65" t="s">
        <v>2634</v>
      </c>
      <c r="O62" s="65" t="s">
        <v>26</v>
      </c>
      <c r="P62" s="79"/>
    </row>
    <row r="63" spans="1:16" s="7" customFormat="1" ht="24.75" customHeight="1" outlineLevel="1" x14ac:dyDescent="0.25">
      <c r="A63" s="144">
        <v>16</v>
      </c>
      <c r="B63" s="64" t="s">
        <v>2676</v>
      </c>
      <c r="C63" s="65" t="s">
        <v>31</v>
      </c>
      <c r="D63" s="63" t="s">
        <v>2788</v>
      </c>
      <c r="E63" s="145">
        <v>43130</v>
      </c>
      <c r="F63" s="145">
        <v>43312</v>
      </c>
      <c r="G63" s="160">
        <f t="shared" si="3"/>
        <v>6.0666666666666664</v>
      </c>
      <c r="H63" s="64" t="s">
        <v>2793</v>
      </c>
      <c r="I63" s="63" t="s">
        <v>36</v>
      </c>
      <c r="J63" s="63" t="s">
        <v>2729</v>
      </c>
      <c r="K63" s="66">
        <v>1588549724</v>
      </c>
      <c r="L63" s="65" t="s">
        <v>1148</v>
      </c>
      <c r="M63" s="67">
        <v>1</v>
      </c>
      <c r="N63" s="65" t="s">
        <v>2634</v>
      </c>
      <c r="O63" s="65" t="s">
        <v>26</v>
      </c>
      <c r="P63" s="79"/>
    </row>
    <row r="64" spans="1:16" s="7" customFormat="1" ht="24.75" customHeight="1" outlineLevel="1" x14ac:dyDescent="0.25">
      <c r="A64" s="144">
        <v>17</v>
      </c>
      <c r="B64" s="64" t="s">
        <v>2676</v>
      </c>
      <c r="C64" s="65" t="s">
        <v>31</v>
      </c>
      <c r="D64" s="63" t="s">
        <v>2711</v>
      </c>
      <c r="E64" s="145">
        <v>43313</v>
      </c>
      <c r="F64" s="145">
        <v>43449</v>
      </c>
      <c r="G64" s="160">
        <f t="shared" si="3"/>
        <v>4.5333333333333332</v>
      </c>
      <c r="H64" s="64" t="s">
        <v>2755</v>
      </c>
      <c r="I64" s="63" t="s">
        <v>36</v>
      </c>
      <c r="J64" s="63" t="s">
        <v>2756</v>
      </c>
      <c r="K64" s="66">
        <v>583579309</v>
      </c>
      <c r="L64" s="65" t="s">
        <v>1148</v>
      </c>
      <c r="M64" s="67">
        <v>1</v>
      </c>
      <c r="N64" s="65" t="s">
        <v>2634</v>
      </c>
      <c r="O64" s="65" t="s">
        <v>1148</v>
      </c>
      <c r="P64" s="79"/>
    </row>
    <row r="65" spans="1:16" s="7" customFormat="1" ht="24.75" customHeight="1" outlineLevel="1" x14ac:dyDescent="0.25">
      <c r="A65" s="144">
        <v>18</v>
      </c>
      <c r="B65" s="64" t="s">
        <v>2676</v>
      </c>
      <c r="C65" s="65" t="s">
        <v>31</v>
      </c>
      <c r="D65" s="63" t="s">
        <v>2712</v>
      </c>
      <c r="E65" s="145">
        <v>43313</v>
      </c>
      <c r="F65" s="145">
        <v>43434</v>
      </c>
      <c r="G65" s="160">
        <f t="shared" si="3"/>
        <v>4.0333333333333332</v>
      </c>
      <c r="H65" s="64" t="s">
        <v>2757</v>
      </c>
      <c r="I65" s="63" t="s">
        <v>36</v>
      </c>
      <c r="J65" s="63" t="s">
        <v>2729</v>
      </c>
      <c r="K65" s="66">
        <v>541291172</v>
      </c>
      <c r="L65" s="65" t="s">
        <v>1148</v>
      </c>
      <c r="M65" s="67">
        <v>1</v>
      </c>
      <c r="N65" s="65" t="s">
        <v>2634</v>
      </c>
      <c r="O65" s="65" t="s">
        <v>1148</v>
      </c>
      <c r="P65" s="79"/>
    </row>
    <row r="66" spans="1:16" s="7" customFormat="1" ht="24.75" customHeight="1" outlineLevel="1" x14ac:dyDescent="0.25">
      <c r="A66" s="144">
        <v>19</v>
      </c>
      <c r="B66" s="64" t="s">
        <v>2676</v>
      </c>
      <c r="C66" s="65" t="s">
        <v>31</v>
      </c>
      <c r="D66" s="63" t="s">
        <v>2713</v>
      </c>
      <c r="E66" s="145">
        <v>43313</v>
      </c>
      <c r="F66" s="145">
        <v>43449</v>
      </c>
      <c r="G66" s="160">
        <f t="shared" si="3"/>
        <v>4.5333333333333332</v>
      </c>
      <c r="H66" s="64" t="s">
        <v>2758</v>
      </c>
      <c r="I66" s="63" t="s">
        <v>36</v>
      </c>
      <c r="J66" s="63" t="s">
        <v>56</v>
      </c>
      <c r="K66" s="66">
        <v>2135064547</v>
      </c>
      <c r="L66" s="65" t="s">
        <v>1148</v>
      </c>
      <c r="M66" s="67">
        <v>1</v>
      </c>
      <c r="N66" s="65" t="s">
        <v>2634</v>
      </c>
      <c r="O66" s="65" t="s">
        <v>1148</v>
      </c>
      <c r="P66" s="79"/>
    </row>
    <row r="67" spans="1:16" s="7" customFormat="1" ht="24.75" customHeight="1" outlineLevel="1" x14ac:dyDescent="0.25">
      <c r="A67" s="144">
        <v>20</v>
      </c>
      <c r="B67" s="64" t="s">
        <v>2676</v>
      </c>
      <c r="C67" s="65" t="s">
        <v>31</v>
      </c>
      <c r="D67" s="63" t="s">
        <v>2714</v>
      </c>
      <c r="E67" s="145">
        <v>43313</v>
      </c>
      <c r="F67" s="145">
        <v>43449</v>
      </c>
      <c r="G67" s="160">
        <f t="shared" si="3"/>
        <v>4.5333333333333332</v>
      </c>
      <c r="H67" s="64" t="s">
        <v>2759</v>
      </c>
      <c r="I67" s="63" t="s">
        <v>36</v>
      </c>
      <c r="J67" s="63" t="s">
        <v>2729</v>
      </c>
      <c r="K67" s="66">
        <v>1574193952</v>
      </c>
      <c r="L67" s="65" t="s">
        <v>1148</v>
      </c>
      <c r="M67" s="67">
        <v>1</v>
      </c>
      <c r="N67" s="65" t="s">
        <v>2634</v>
      </c>
      <c r="O67" s="65" t="s">
        <v>1148</v>
      </c>
      <c r="P67" s="79"/>
    </row>
    <row r="68" spans="1:16" s="7" customFormat="1" ht="24.75" customHeight="1" outlineLevel="1" x14ac:dyDescent="0.25">
      <c r="A68" s="144">
        <v>21</v>
      </c>
      <c r="B68" s="64" t="s">
        <v>2676</v>
      </c>
      <c r="C68" s="65" t="s">
        <v>31</v>
      </c>
      <c r="D68" s="63" t="s">
        <v>2706</v>
      </c>
      <c r="E68" s="145">
        <v>43450</v>
      </c>
      <c r="F68" s="145">
        <v>43799</v>
      </c>
      <c r="G68" s="160">
        <f t="shared" si="3"/>
        <v>11.633333333333333</v>
      </c>
      <c r="H68" s="64" t="s">
        <v>2752</v>
      </c>
      <c r="I68" s="63" t="s">
        <v>36</v>
      </c>
      <c r="J68" s="63" t="s">
        <v>2751</v>
      </c>
      <c r="K68" s="66">
        <v>1358601941</v>
      </c>
      <c r="L68" s="65" t="s">
        <v>1148</v>
      </c>
      <c r="M68" s="67">
        <v>1</v>
      </c>
      <c r="N68" s="65" t="s">
        <v>2634</v>
      </c>
      <c r="O68" s="65" t="s">
        <v>1148</v>
      </c>
      <c r="P68" s="79"/>
    </row>
    <row r="69" spans="1:16" s="7" customFormat="1" ht="24.75" customHeight="1" outlineLevel="1" x14ac:dyDescent="0.25">
      <c r="A69" s="144">
        <v>22</v>
      </c>
      <c r="B69" s="64" t="s">
        <v>2676</v>
      </c>
      <c r="C69" s="65" t="s">
        <v>31</v>
      </c>
      <c r="D69" s="63" t="s">
        <v>2707</v>
      </c>
      <c r="E69" s="145">
        <v>43450</v>
      </c>
      <c r="F69" s="145">
        <v>43799</v>
      </c>
      <c r="G69" s="160">
        <f t="shared" si="3"/>
        <v>11.633333333333333</v>
      </c>
      <c r="H69" s="64" t="s">
        <v>2752</v>
      </c>
      <c r="I69" s="63" t="s">
        <v>36</v>
      </c>
      <c r="J69" s="63" t="s">
        <v>2729</v>
      </c>
      <c r="K69" s="66">
        <v>3690751702</v>
      </c>
      <c r="L69" s="65" t="s">
        <v>1148</v>
      </c>
      <c r="M69" s="67">
        <v>1</v>
      </c>
      <c r="N69" s="65" t="s">
        <v>2634</v>
      </c>
      <c r="O69" s="65" t="s">
        <v>1148</v>
      </c>
      <c r="P69" s="79"/>
    </row>
    <row r="70" spans="1:16" s="7" customFormat="1" ht="24.75" customHeight="1" outlineLevel="1" x14ac:dyDescent="0.25">
      <c r="A70" s="144">
        <v>23</v>
      </c>
      <c r="B70" s="64" t="s">
        <v>2676</v>
      </c>
      <c r="C70" s="65" t="s">
        <v>31</v>
      </c>
      <c r="D70" s="63" t="s">
        <v>2789</v>
      </c>
      <c r="E70" s="145">
        <v>43450</v>
      </c>
      <c r="F70" s="145">
        <v>43799</v>
      </c>
      <c r="G70" s="160">
        <f t="shared" si="3"/>
        <v>11.633333333333333</v>
      </c>
      <c r="H70" s="64" t="s">
        <v>2753</v>
      </c>
      <c r="I70" s="63" t="s">
        <v>36</v>
      </c>
      <c r="J70" s="63" t="s">
        <v>2729</v>
      </c>
      <c r="K70" s="66">
        <v>1404739261</v>
      </c>
      <c r="L70" s="65" t="s">
        <v>1148</v>
      </c>
      <c r="M70" s="67">
        <v>1</v>
      </c>
      <c r="N70" s="65" t="s">
        <v>2634</v>
      </c>
      <c r="O70" s="65" t="s">
        <v>1148</v>
      </c>
      <c r="P70" s="79"/>
    </row>
    <row r="71" spans="1:16" s="7" customFormat="1" ht="24.75" customHeight="1" outlineLevel="1" x14ac:dyDescent="0.25">
      <c r="A71" s="144">
        <v>24</v>
      </c>
      <c r="B71" s="64" t="s">
        <v>2676</v>
      </c>
      <c r="C71" s="65" t="s">
        <v>31</v>
      </c>
      <c r="D71" s="63" t="s">
        <v>2708</v>
      </c>
      <c r="E71" s="145">
        <v>43450</v>
      </c>
      <c r="F71" s="145">
        <v>43799</v>
      </c>
      <c r="G71" s="160">
        <f t="shared" si="3"/>
        <v>11.633333333333333</v>
      </c>
      <c r="H71" s="64" t="s">
        <v>2754</v>
      </c>
      <c r="I71" s="63" t="s">
        <v>36</v>
      </c>
      <c r="J71" s="63" t="s">
        <v>2729</v>
      </c>
      <c r="K71" s="66">
        <v>5946753811</v>
      </c>
      <c r="L71" s="65" t="s">
        <v>1148</v>
      </c>
      <c r="M71" s="67">
        <v>1</v>
      </c>
      <c r="N71" s="65" t="s">
        <v>2634</v>
      </c>
      <c r="O71" s="65" t="s">
        <v>1148</v>
      </c>
      <c r="P71" s="79"/>
    </row>
    <row r="72" spans="1:16" s="7" customFormat="1" ht="24.75" customHeight="1" outlineLevel="1" x14ac:dyDescent="0.25">
      <c r="A72" s="144">
        <v>25</v>
      </c>
      <c r="B72" s="64" t="s">
        <v>2676</v>
      </c>
      <c r="C72" s="65" t="s">
        <v>31</v>
      </c>
      <c r="D72" s="63" t="s">
        <v>2709</v>
      </c>
      <c r="E72" s="145">
        <v>43450</v>
      </c>
      <c r="F72" s="145">
        <v>43799</v>
      </c>
      <c r="G72" s="160">
        <f t="shared" si="3"/>
        <v>11.633333333333333</v>
      </c>
      <c r="H72" s="64" t="s">
        <v>2753</v>
      </c>
      <c r="I72" s="63" t="s">
        <v>36</v>
      </c>
      <c r="J72" s="63" t="s">
        <v>2729</v>
      </c>
      <c r="K72" s="66">
        <v>1439212591</v>
      </c>
      <c r="L72" s="65" t="s">
        <v>1148</v>
      </c>
      <c r="M72" s="67">
        <v>1</v>
      </c>
      <c r="N72" s="65" t="s">
        <v>2634</v>
      </c>
      <c r="O72" s="65" t="s">
        <v>1148</v>
      </c>
      <c r="P72" s="79"/>
    </row>
    <row r="73" spans="1:16" s="7" customFormat="1" ht="24.75" customHeight="1" outlineLevel="1" x14ac:dyDescent="0.25">
      <c r="A73" s="144">
        <v>26</v>
      </c>
      <c r="B73" s="64" t="s">
        <v>2676</v>
      </c>
      <c r="C73" s="65" t="s">
        <v>31</v>
      </c>
      <c r="D73" s="63" t="s">
        <v>2710</v>
      </c>
      <c r="E73" s="145">
        <v>43450</v>
      </c>
      <c r="F73" s="145">
        <v>43799</v>
      </c>
      <c r="G73" s="160">
        <f t="shared" si="3"/>
        <v>11.633333333333333</v>
      </c>
      <c r="H73" s="64" t="s">
        <v>2752</v>
      </c>
      <c r="I73" s="63" t="s">
        <v>36</v>
      </c>
      <c r="J73" s="63" t="s">
        <v>56</v>
      </c>
      <c r="K73" s="66">
        <v>4086024553</v>
      </c>
      <c r="L73" s="65" t="s">
        <v>1148</v>
      </c>
      <c r="M73" s="67">
        <v>1</v>
      </c>
      <c r="N73" s="65" t="s">
        <v>2634</v>
      </c>
      <c r="O73" s="65" t="s">
        <v>1148</v>
      </c>
      <c r="P73" s="79"/>
    </row>
    <row r="74" spans="1:16" s="7" customFormat="1" ht="24.75" customHeight="1" outlineLevel="1" x14ac:dyDescent="0.25">
      <c r="A74" s="144">
        <v>27</v>
      </c>
      <c r="B74" s="64" t="s">
        <v>2676</v>
      </c>
      <c r="C74" s="65" t="s">
        <v>31</v>
      </c>
      <c r="D74" s="63" t="s">
        <v>2699</v>
      </c>
      <c r="E74" s="145">
        <v>43800</v>
      </c>
      <c r="F74" s="145">
        <v>43890</v>
      </c>
      <c r="G74" s="160">
        <f t="shared" si="3"/>
        <v>3</v>
      </c>
      <c r="H74" s="64" t="s">
        <v>2745</v>
      </c>
      <c r="I74" s="63" t="s">
        <v>36</v>
      </c>
      <c r="J74" s="63" t="s">
        <v>2729</v>
      </c>
      <c r="K74" s="66">
        <v>138416205</v>
      </c>
      <c r="L74" s="65" t="s">
        <v>1148</v>
      </c>
      <c r="M74" s="67">
        <v>1</v>
      </c>
      <c r="N74" s="65" t="s">
        <v>2634</v>
      </c>
      <c r="O74" s="65" t="s">
        <v>1148</v>
      </c>
      <c r="P74" s="79"/>
    </row>
    <row r="75" spans="1:16" s="7" customFormat="1" ht="24.75" customHeight="1" outlineLevel="1" x14ac:dyDescent="0.25">
      <c r="A75" s="144">
        <v>28</v>
      </c>
      <c r="B75" s="64" t="s">
        <v>2676</v>
      </c>
      <c r="C75" s="65" t="s">
        <v>31</v>
      </c>
      <c r="D75" s="63" t="s">
        <v>2700</v>
      </c>
      <c r="E75" s="145">
        <v>43800</v>
      </c>
      <c r="F75" s="145">
        <v>43890</v>
      </c>
      <c r="G75" s="160">
        <f t="shared" si="3"/>
        <v>3</v>
      </c>
      <c r="H75" s="64" t="s">
        <v>2746</v>
      </c>
      <c r="I75" s="63" t="s">
        <v>36</v>
      </c>
      <c r="J75" s="63" t="s">
        <v>2729</v>
      </c>
      <c r="K75" s="66">
        <v>147330713</v>
      </c>
      <c r="L75" s="65" t="s">
        <v>1148</v>
      </c>
      <c r="M75" s="67">
        <v>1</v>
      </c>
      <c r="N75" s="65" t="s">
        <v>2634</v>
      </c>
      <c r="O75" s="65" t="s">
        <v>1148</v>
      </c>
      <c r="P75" s="79"/>
    </row>
    <row r="76" spans="1:16" s="7" customFormat="1" ht="24.75" customHeight="1" outlineLevel="1" x14ac:dyDescent="0.25">
      <c r="A76" s="144">
        <v>29</v>
      </c>
      <c r="B76" s="64" t="s">
        <v>2676</v>
      </c>
      <c r="C76" s="65" t="s">
        <v>31</v>
      </c>
      <c r="D76" s="63" t="s">
        <v>2701</v>
      </c>
      <c r="E76" s="145">
        <v>43800</v>
      </c>
      <c r="F76" s="145">
        <v>43890</v>
      </c>
      <c r="G76" s="160">
        <f t="shared" si="3"/>
        <v>3</v>
      </c>
      <c r="H76" s="64" t="s">
        <v>2747</v>
      </c>
      <c r="I76" s="63" t="s">
        <v>36</v>
      </c>
      <c r="J76" s="63" t="s">
        <v>2729</v>
      </c>
      <c r="K76" s="66">
        <v>148495382</v>
      </c>
      <c r="L76" s="65" t="s">
        <v>1148</v>
      </c>
      <c r="M76" s="67">
        <v>1</v>
      </c>
      <c r="N76" s="65" t="s">
        <v>2634</v>
      </c>
      <c r="O76" s="65" t="s">
        <v>1148</v>
      </c>
      <c r="P76" s="79"/>
    </row>
    <row r="77" spans="1:16" s="7" customFormat="1" ht="24.75" customHeight="1" outlineLevel="1" x14ac:dyDescent="0.25">
      <c r="A77" s="144">
        <v>30</v>
      </c>
      <c r="B77" s="64" t="s">
        <v>2676</v>
      </c>
      <c r="C77" s="65" t="s">
        <v>31</v>
      </c>
      <c r="D77" s="63" t="s">
        <v>2702</v>
      </c>
      <c r="E77" s="145">
        <v>43800</v>
      </c>
      <c r="F77" s="145">
        <v>43921</v>
      </c>
      <c r="G77" s="160">
        <f t="shared" si="3"/>
        <v>4.0333333333333332</v>
      </c>
      <c r="H77" s="64" t="s">
        <v>2748</v>
      </c>
      <c r="I77" s="63" t="s">
        <v>36</v>
      </c>
      <c r="J77" s="63" t="s">
        <v>56</v>
      </c>
      <c r="K77" s="66">
        <v>1496221890</v>
      </c>
      <c r="L77" s="65" t="s">
        <v>1148</v>
      </c>
      <c r="M77" s="67">
        <v>1</v>
      </c>
      <c r="N77" s="65" t="s">
        <v>2634</v>
      </c>
      <c r="O77" s="65" t="s">
        <v>1148</v>
      </c>
      <c r="P77" s="79"/>
    </row>
    <row r="78" spans="1:16" s="7" customFormat="1" ht="24.75" customHeight="1" outlineLevel="1" x14ac:dyDescent="0.25">
      <c r="A78" s="144">
        <v>31</v>
      </c>
      <c r="B78" s="64" t="s">
        <v>2676</v>
      </c>
      <c r="C78" s="65" t="s">
        <v>31</v>
      </c>
      <c r="D78" s="63" t="s">
        <v>2704</v>
      </c>
      <c r="E78" s="145">
        <v>43800</v>
      </c>
      <c r="F78" s="145">
        <v>43921</v>
      </c>
      <c r="G78" s="160">
        <f t="shared" si="3"/>
        <v>4.0333333333333332</v>
      </c>
      <c r="H78" s="64" t="s">
        <v>2749</v>
      </c>
      <c r="I78" s="63" t="s">
        <v>36</v>
      </c>
      <c r="J78" s="63" t="s">
        <v>2729</v>
      </c>
      <c r="K78" s="66">
        <v>1401633150</v>
      </c>
      <c r="L78" s="65" t="s">
        <v>1148</v>
      </c>
      <c r="M78" s="67">
        <v>1</v>
      </c>
      <c r="N78" s="65" t="s">
        <v>2634</v>
      </c>
      <c r="O78" s="65" t="s">
        <v>1148</v>
      </c>
      <c r="P78" s="79"/>
    </row>
    <row r="79" spans="1:16" s="7" customFormat="1" ht="24.75" customHeight="1" outlineLevel="1" x14ac:dyDescent="0.25">
      <c r="A79" s="144">
        <v>32</v>
      </c>
      <c r="B79" s="64" t="s">
        <v>2676</v>
      </c>
      <c r="C79" s="65" t="s">
        <v>31</v>
      </c>
      <c r="D79" s="63" t="s">
        <v>2705</v>
      </c>
      <c r="E79" s="145">
        <v>43800</v>
      </c>
      <c r="F79" s="145">
        <v>43921</v>
      </c>
      <c r="G79" s="160">
        <f t="shared" si="3"/>
        <v>4.0333333333333332</v>
      </c>
      <c r="H79" s="64" t="s">
        <v>2750</v>
      </c>
      <c r="I79" s="63" t="s">
        <v>36</v>
      </c>
      <c r="J79" s="63" t="s">
        <v>2751</v>
      </c>
      <c r="K79" s="66">
        <v>498740629</v>
      </c>
      <c r="L79" s="65" t="s">
        <v>1148</v>
      </c>
      <c r="M79" s="67">
        <v>1</v>
      </c>
      <c r="N79" s="65" t="s">
        <v>2634</v>
      </c>
      <c r="O79" s="65" t="s">
        <v>1148</v>
      </c>
      <c r="P79" s="79"/>
    </row>
    <row r="80" spans="1:16" s="7" customFormat="1" ht="24.75" customHeight="1" outlineLevel="1" x14ac:dyDescent="0.25">
      <c r="A80" s="144">
        <v>33</v>
      </c>
      <c r="B80" s="64" t="s">
        <v>2676</v>
      </c>
      <c r="C80" s="65" t="s">
        <v>31</v>
      </c>
      <c r="D80" s="63" t="s">
        <v>2703</v>
      </c>
      <c r="E80" s="145">
        <v>43801</v>
      </c>
      <c r="F80" s="145">
        <v>43921</v>
      </c>
      <c r="G80" s="160">
        <f t="shared" si="3"/>
        <v>4</v>
      </c>
      <c r="H80" s="64" t="s">
        <v>2748</v>
      </c>
      <c r="I80" s="63" t="s">
        <v>36</v>
      </c>
      <c r="J80" s="63" t="s">
        <v>2729</v>
      </c>
      <c r="K80" s="66">
        <v>2145346097</v>
      </c>
      <c r="L80" s="65" t="s">
        <v>1148</v>
      </c>
      <c r="M80" s="67">
        <v>1</v>
      </c>
      <c r="N80" s="65" t="s">
        <v>2634</v>
      </c>
      <c r="O80" s="65" t="s">
        <v>1148</v>
      </c>
      <c r="P80" s="79"/>
    </row>
    <row r="81" spans="1:16" s="7" customFormat="1" ht="24.75" customHeight="1" outlineLevel="1" x14ac:dyDescent="0.25">
      <c r="A81" s="144">
        <v>34</v>
      </c>
      <c r="B81" s="64" t="s">
        <v>2676</v>
      </c>
      <c r="C81" s="65" t="s">
        <v>31</v>
      </c>
      <c r="D81" s="63" t="s">
        <v>2697</v>
      </c>
      <c r="E81" s="145">
        <v>43876</v>
      </c>
      <c r="F81" s="145">
        <v>44196</v>
      </c>
      <c r="G81" s="160">
        <f t="shared" si="3"/>
        <v>10.666666666666666</v>
      </c>
      <c r="H81" s="64" t="s">
        <v>2743</v>
      </c>
      <c r="I81" s="63" t="s">
        <v>36</v>
      </c>
      <c r="J81" s="63" t="s">
        <v>2729</v>
      </c>
      <c r="K81" s="66">
        <v>2071723308</v>
      </c>
      <c r="L81" s="65" t="s">
        <v>1148</v>
      </c>
      <c r="M81" s="67">
        <v>1</v>
      </c>
      <c r="N81" s="65" t="s">
        <v>1151</v>
      </c>
      <c r="O81" s="65" t="s">
        <v>1148</v>
      </c>
      <c r="P81" s="79"/>
    </row>
    <row r="82" spans="1:16" s="7" customFormat="1" ht="24.75" customHeight="1" outlineLevel="1" x14ac:dyDescent="0.25">
      <c r="A82" s="144">
        <v>35</v>
      </c>
      <c r="B82" s="64" t="s">
        <v>2676</v>
      </c>
      <c r="C82" s="65" t="s">
        <v>31</v>
      </c>
      <c r="D82" s="63" t="s">
        <v>2694</v>
      </c>
      <c r="E82" s="145">
        <v>43877</v>
      </c>
      <c r="F82" s="145">
        <v>44196</v>
      </c>
      <c r="G82" s="160">
        <f t="shared" si="3"/>
        <v>10.633333333333333</v>
      </c>
      <c r="H82" s="64" t="s">
        <v>2736</v>
      </c>
      <c r="I82" s="63" t="s">
        <v>36</v>
      </c>
      <c r="J82" s="63" t="s">
        <v>2739</v>
      </c>
      <c r="K82" s="66">
        <v>1626878861</v>
      </c>
      <c r="L82" s="65" t="s">
        <v>1148</v>
      </c>
      <c r="M82" s="67">
        <v>1</v>
      </c>
      <c r="N82" s="65" t="s">
        <v>1151</v>
      </c>
      <c r="O82" s="65" t="s">
        <v>1148</v>
      </c>
      <c r="P82" s="79"/>
    </row>
    <row r="83" spans="1:16" s="7" customFormat="1" ht="24.75" customHeight="1" outlineLevel="1" x14ac:dyDescent="0.25">
      <c r="A83" s="144">
        <v>36</v>
      </c>
      <c r="B83" s="64" t="s">
        <v>2676</v>
      </c>
      <c r="C83" s="65" t="s">
        <v>31</v>
      </c>
      <c r="D83" s="63" t="s">
        <v>2693</v>
      </c>
      <c r="E83" s="145">
        <v>43882</v>
      </c>
      <c r="F83" s="145">
        <v>44196</v>
      </c>
      <c r="G83" s="160">
        <f t="shared" si="3"/>
        <v>10.466666666666667</v>
      </c>
      <c r="H83" s="64" t="s">
        <v>2737</v>
      </c>
      <c r="I83" s="63" t="s">
        <v>36</v>
      </c>
      <c r="J83" s="63" t="s">
        <v>2738</v>
      </c>
      <c r="K83" s="66">
        <v>3484180996</v>
      </c>
      <c r="L83" s="65" t="s">
        <v>1148</v>
      </c>
      <c r="M83" s="67">
        <v>1</v>
      </c>
      <c r="N83" s="65" t="s">
        <v>1151</v>
      </c>
      <c r="O83" s="65" t="s">
        <v>1148</v>
      </c>
      <c r="P83" s="79"/>
    </row>
    <row r="84" spans="1:16" s="7" customFormat="1" ht="24.75" customHeight="1" outlineLevel="1" x14ac:dyDescent="0.25">
      <c r="A84" s="144">
        <v>37</v>
      </c>
      <c r="B84" s="64" t="s">
        <v>2676</v>
      </c>
      <c r="C84" s="65" t="s">
        <v>31</v>
      </c>
      <c r="D84" s="63" t="s">
        <v>2695</v>
      </c>
      <c r="E84" s="145">
        <v>43882</v>
      </c>
      <c r="F84" s="145">
        <v>44196</v>
      </c>
      <c r="G84" s="160">
        <f t="shared" si="3"/>
        <v>10.466666666666667</v>
      </c>
      <c r="H84" s="64" t="s">
        <v>2740</v>
      </c>
      <c r="I84" s="63" t="s">
        <v>36</v>
      </c>
      <c r="J84" s="63" t="s">
        <v>2729</v>
      </c>
      <c r="K84" s="66">
        <v>1523916180</v>
      </c>
      <c r="L84" s="65" t="s">
        <v>1148</v>
      </c>
      <c r="M84" s="67">
        <v>1</v>
      </c>
      <c r="N84" s="65" t="s">
        <v>1151</v>
      </c>
      <c r="O84" s="65" t="s">
        <v>1148</v>
      </c>
      <c r="P84" s="79"/>
    </row>
    <row r="85" spans="1:16" s="7" customFormat="1" ht="24.75" customHeight="1" outlineLevel="1" x14ac:dyDescent="0.25">
      <c r="A85" s="144">
        <v>38</v>
      </c>
      <c r="B85" s="64" t="s">
        <v>2676</v>
      </c>
      <c r="C85" s="65" t="s">
        <v>31</v>
      </c>
      <c r="D85" s="63" t="s">
        <v>2696</v>
      </c>
      <c r="E85" s="145">
        <v>43882</v>
      </c>
      <c r="F85" s="145">
        <v>44196</v>
      </c>
      <c r="G85" s="160">
        <f t="shared" si="3"/>
        <v>10.466666666666667</v>
      </c>
      <c r="H85" s="64" t="s">
        <v>2741</v>
      </c>
      <c r="I85" s="63" t="s">
        <v>36</v>
      </c>
      <c r="J85" s="63" t="s">
        <v>2742</v>
      </c>
      <c r="K85" s="66">
        <v>2307060676</v>
      </c>
      <c r="L85" s="65" t="s">
        <v>1148</v>
      </c>
      <c r="M85" s="67">
        <v>1</v>
      </c>
      <c r="N85" s="65" t="s">
        <v>1151</v>
      </c>
      <c r="O85" s="65" t="s">
        <v>1148</v>
      </c>
      <c r="P85" s="79"/>
    </row>
    <row r="86" spans="1:16" s="7" customFormat="1" ht="24.75" customHeight="1" outlineLevel="1" x14ac:dyDescent="0.25">
      <c r="A86" s="144">
        <v>39</v>
      </c>
      <c r="B86" s="64" t="s">
        <v>2676</v>
      </c>
      <c r="C86" s="65" t="s">
        <v>31</v>
      </c>
      <c r="D86" s="63" t="s">
        <v>2698</v>
      </c>
      <c r="E86" s="145">
        <v>43882</v>
      </c>
      <c r="F86" s="145">
        <v>44196</v>
      </c>
      <c r="G86" s="160">
        <f t="shared" si="3"/>
        <v>10.466666666666667</v>
      </c>
      <c r="H86" s="64" t="s">
        <v>2744</v>
      </c>
      <c r="I86" s="63" t="s">
        <v>36</v>
      </c>
      <c r="J86" s="63" t="s">
        <v>2729</v>
      </c>
      <c r="K86" s="66">
        <v>846698695</v>
      </c>
      <c r="L86" s="65" t="s">
        <v>1148</v>
      </c>
      <c r="M86" s="67">
        <v>1</v>
      </c>
      <c r="N86" s="65" t="s">
        <v>1151</v>
      </c>
      <c r="O86" s="65" t="s">
        <v>1148</v>
      </c>
      <c r="P86" s="79"/>
    </row>
    <row r="87" spans="1:16" s="7" customFormat="1" ht="24.75" customHeight="1" outlineLevel="1" x14ac:dyDescent="0.25">
      <c r="A87" s="144">
        <v>40</v>
      </c>
      <c r="B87" s="64" t="s">
        <v>2676</v>
      </c>
      <c r="C87" s="65" t="s">
        <v>31</v>
      </c>
      <c r="D87" s="63">
        <v>5004212020</v>
      </c>
      <c r="E87" s="145">
        <v>43886</v>
      </c>
      <c r="F87" s="145">
        <v>44196</v>
      </c>
      <c r="G87" s="160">
        <f t="shared" si="3"/>
        <v>10.333333333333334</v>
      </c>
      <c r="H87" s="64" t="s">
        <v>2736</v>
      </c>
      <c r="I87" s="63" t="s">
        <v>36</v>
      </c>
      <c r="J87" s="63" t="s">
        <v>56</v>
      </c>
      <c r="K87" s="66">
        <v>4455958713</v>
      </c>
      <c r="L87" s="65" t="s">
        <v>1148</v>
      </c>
      <c r="M87" s="67">
        <v>1</v>
      </c>
      <c r="N87" s="65" t="s">
        <v>1151</v>
      </c>
      <c r="O87" s="65" t="s">
        <v>1148</v>
      </c>
      <c r="P87" s="79"/>
    </row>
    <row r="88" spans="1:16" s="7" customFormat="1" ht="24.75" customHeight="1" outlineLevel="1" x14ac:dyDescent="0.25">
      <c r="A88" s="144">
        <v>41</v>
      </c>
      <c r="B88" s="64" t="s">
        <v>2676</v>
      </c>
      <c r="C88" s="65" t="s">
        <v>31</v>
      </c>
      <c r="D88" s="63" t="s">
        <v>2689</v>
      </c>
      <c r="E88" s="145">
        <v>43895</v>
      </c>
      <c r="F88" s="145">
        <v>44165</v>
      </c>
      <c r="G88" s="160">
        <f t="shared" si="3"/>
        <v>9</v>
      </c>
      <c r="H88" s="64" t="s">
        <v>2733</v>
      </c>
      <c r="I88" s="63" t="s">
        <v>36</v>
      </c>
      <c r="J88" s="63" t="s">
        <v>2729</v>
      </c>
      <c r="K88" s="66">
        <v>1029782800</v>
      </c>
      <c r="L88" s="65" t="s">
        <v>1148</v>
      </c>
      <c r="M88" s="67">
        <v>1</v>
      </c>
      <c r="N88" s="65" t="s">
        <v>2634</v>
      </c>
      <c r="O88" s="65" t="s">
        <v>1148</v>
      </c>
      <c r="P88" s="79"/>
    </row>
    <row r="89" spans="1:16" s="7" customFormat="1" ht="24.75" customHeight="1" outlineLevel="1" x14ac:dyDescent="0.25">
      <c r="A89" s="144">
        <v>42</v>
      </c>
      <c r="B89" s="64" t="s">
        <v>2676</v>
      </c>
      <c r="C89" s="65" t="s">
        <v>31</v>
      </c>
      <c r="D89" s="63" t="s">
        <v>2690</v>
      </c>
      <c r="E89" s="145">
        <v>43895</v>
      </c>
      <c r="F89" s="145">
        <v>44165</v>
      </c>
      <c r="G89" s="160">
        <f t="shared" si="3"/>
        <v>9</v>
      </c>
      <c r="H89" s="64" t="s">
        <v>2733</v>
      </c>
      <c r="I89" s="63" t="s">
        <v>36</v>
      </c>
      <c r="J89" s="63" t="s">
        <v>2729</v>
      </c>
      <c r="K89" s="66">
        <v>1395982909</v>
      </c>
      <c r="L89" s="65" t="s">
        <v>1148</v>
      </c>
      <c r="M89" s="67">
        <v>1</v>
      </c>
      <c r="N89" s="65" t="s">
        <v>2634</v>
      </c>
      <c r="O89" s="65" t="s">
        <v>1148</v>
      </c>
      <c r="P89" s="79"/>
    </row>
    <row r="90" spans="1:16" s="7" customFormat="1" ht="24.75" customHeight="1" outlineLevel="1" x14ac:dyDescent="0.25">
      <c r="A90" s="144">
        <v>43</v>
      </c>
      <c r="B90" s="64" t="s">
        <v>2676</v>
      </c>
      <c r="C90" s="65" t="s">
        <v>31</v>
      </c>
      <c r="D90" s="63" t="s">
        <v>2691</v>
      </c>
      <c r="E90" s="145">
        <v>43895</v>
      </c>
      <c r="F90" s="145">
        <v>44165</v>
      </c>
      <c r="G90" s="160">
        <f t="shared" si="3"/>
        <v>9</v>
      </c>
      <c r="H90" s="64" t="s">
        <v>2734</v>
      </c>
      <c r="I90" s="63" t="s">
        <v>36</v>
      </c>
      <c r="J90" s="63" t="s">
        <v>2729</v>
      </c>
      <c r="K90" s="66">
        <v>767775298</v>
      </c>
      <c r="L90" s="65" t="s">
        <v>1148</v>
      </c>
      <c r="M90" s="67">
        <v>1</v>
      </c>
      <c r="N90" s="65" t="s">
        <v>2634</v>
      </c>
      <c r="O90" s="65" t="s">
        <v>1148</v>
      </c>
      <c r="P90" s="79"/>
    </row>
    <row r="91" spans="1:16" s="7" customFormat="1" ht="24.75" customHeight="1" outlineLevel="1" x14ac:dyDescent="0.25">
      <c r="A91" s="143">
        <v>44</v>
      </c>
      <c r="B91" s="122" t="s">
        <v>2676</v>
      </c>
      <c r="C91" s="124" t="s">
        <v>31</v>
      </c>
      <c r="D91" s="121" t="s">
        <v>2692</v>
      </c>
      <c r="E91" s="145">
        <v>43895</v>
      </c>
      <c r="F91" s="145">
        <v>44165</v>
      </c>
      <c r="G91" s="160">
        <f t="shared" si="3"/>
        <v>9</v>
      </c>
      <c r="H91" s="122" t="s">
        <v>2735</v>
      </c>
      <c r="I91" s="121" t="s">
        <v>36</v>
      </c>
      <c r="J91" s="121" t="s">
        <v>2729</v>
      </c>
      <c r="K91" s="123">
        <v>1237252626</v>
      </c>
      <c r="L91" s="124" t="s">
        <v>1148</v>
      </c>
      <c r="M91" s="117">
        <v>1</v>
      </c>
      <c r="N91" s="124" t="s">
        <v>2634</v>
      </c>
      <c r="O91" s="124" t="s">
        <v>1148</v>
      </c>
      <c r="P91" s="79"/>
    </row>
    <row r="92" spans="1:16" s="7" customFormat="1" ht="24.75" customHeight="1" outlineLevel="1" x14ac:dyDescent="0.25">
      <c r="A92" s="143">
        <v>45</v>
      </c>
      <c r="B92" s="122" t="s">
        <v>2676</v>
      </c>
      <c r="C92" s="124" t="s">
        <v>31</v>
      </c>
      <c r="D92" s="121" t="s">
        <v>2684</v>
      </c>
      <c r="E92" s="145">
        <v>43922</v>
      </c>
      <c r="F92" s="145">
        <v>44165</v>
      </c>
      <c r="G92" s="160">
        <f t="shared" si="3"/>
        <v>8.1</v>
      </c>
      <c r="H92" s="122" t="s">
        <v>2727</v>
      </c>
      <c r="I92" s="121" t="s">
        <v>36</v>
      </c>
      <c r="J92" s="121" t="s">
        <v>56</v>
      </c>
      <c r="K92" s="123">
        <v>3487137362</v>
      </c>
      <c r="L92" s="124" t="s">
        <v>1148</v>
      </c>
      <c r="M92" s="117">
        <v>1</v>
      </c>
      <c r="N92" s="124" t="s">
        <v>2634</v>
      </c>
      <c r="O92" s="124" t="s">
        <v>1148</v>
      </c>
      <c r="P92" s="79"/>
    </row>
    <row r="93" spans="1:16" s="7" customFormat="1" ht="24.75" customHeight="1" outlineLevel="1" x14ac:dyDescent="0.25">
      <c r="A93" s="143">
        <v>46</v>
      </c>
      <c r="B93" s="122" t="s">
        <v>2676</v>
      </c>
      <c r="C93" s="124" t="s">
        <v>31</v>
      </c>
      <c r="D93" s="121" t="s">
        <v>2685</v>
      </c>
      <c r="E93" s="145">
        <v>43922</v>
      </c>
      <c r="F93" s="145">
        <v>44165</v>
      </c>
      <c r="G93" s="160">
        <f t="shared" si="3"/>
        <v>8.1</v>
      </c>
      <c r="H93" s="122" t="s">
        <v>2728</v>
      </c>
      <c r="I93" s="121" t="s">
        <v>36</v>
      </c>
      <c r="J93" s="121" t="s">
        <v>2729</v>
      </c>
      <c r="K93" s="123">
        <v>4371541388</v>
      </c>
      <c r="L93" s="124" t="s">
        <v>1148</v>
      </c>
      <c r="M93" s="117">
        <v>1</v>
      </c>
      <c r="N93" s="124" t="s">
        <v>2634</v>
      </c>
      <c r="O93" s="124" t="s">
        <v>1148</v>
      </c>
      <c r="P93" s="79"/>
    </row>
    <row r="94" spans="1:16" s="7" customFormat="1" ht="24.75" customHeight="1" outlineLevel="1" x14ac:dyDescent="0.25">
      <c r="A94" s="143">
        <v>47</v>
      </c>
      <c r="B94" s="122" t="s">
        <v>2676</v>
      </c>
      <c r="C94" s="124" t="s">
        <v>31</v>
      </c>
      <c r="D94" s="121" t="s">
        <v>2686</v>
      </c>
      <c r="E94" s="145">
        <v>43922</v>
      </c>
      <c r="F94" s="145">
        <v>44165</v>
      </c>
      <c r="G94" s="160">
        <f t="shared" si="3"/>
        <v>8.1</v>
      </c>
      <c r="H94" s="122" t="s">
        <v>2730</v>
      </c>
      <c r="I94" s="121" t="s">
        <v>36</v>
      </c>
      <c r="J94" s="121" t="s">
        <v>2729</v>
      </c>
      <c r="K94" s="123">
        <v>3944486524</v>
      </c>
      <c r="L94" s="124" t="s">
        <v>1148</v>
      </c>
      <c r="M94" s="117">
        <v>1</v>
      </c>
      <c r="N94" s="124" t="s">
        <v>2634</v>
      </c>
      <c r="O94" s="124" t="s">
        <v>1148</v>
      </c>
      <c r="P94" s="79"/>
    </row>
    <row r="95" spans="1:16" s="7" customFormat="1" ht="24.75" customHeight="1" outlineLevel="1" x14ac:dyDescent="0.25">
      <c r="A95" s="144">
        <v>48</v>
      </c>
      <c r="B95" s="122" t="s">
        <v>2676</v>
      </c>
      <c r="C95" s="124" t="s">
        <v>31</v>
      </c>
      <c r="D95" s="121" t="s">
        <v>2687</v>
      </c>
      <c r="E95" s="145">
        <v>43922</v>
      </c>
      <c r="F95" s="145">
        <v>44165</v>
      </c>
      <c r="G95" s="160">
        <f t="shared" si="3"/>
        <v>8.1</v>
      </c>
      <c r="H95" s="122" t="s">
        <v>2731</v>
      </c>
      <c r="I95" s="121" t="s">
        <v>36</v>
      </c>
      <c r="J95" s="121" t="s">
        <v>2794</v>
      </c>
      <c r="K95" s="123">
        <v>2270915901</v>
      </c>
      <c r="L95" s="124" t="s">
        <v>1148</v>
      </c>
      <c r="M95" s="117">
        <v>1</v>
      </c>
      <c r="N95" s="124" t="s">
        <v>2634</v>
      </c>
      <c r="O95" s="124" t="s">
        <v>1148</v>
      </c>
      <c r="P95" s="79"/>
    </row>
    <row r="96" spans="1:16" s="7" customFormat="1" ht="24.75" customHeight="1" outlineLevel="1" x14ac:dyDescent="0.25">
      <c r="A96" s="144">
        <v>49</v>
      </c>
      <c r="B96" s="122" t="s">
        <v>2676</v>
      </c>
      <c r="C96" s="124" t="s">
        <v>31</v>
      </c>
      <c r="D96" s="121" t="s">
        <v>2688</v>
      </c>
      <c r="E96" s="145">
        <v>43922</v>
      </c>
      <c r="F96" s="145">
        <v>44165</v>
      </c>
      <c r="G96" s="160">
        <f t="shared" si="3"/>
        <v>8.1</v>
      </c>
      <c r="H96" s="122" t="s">
        <v>2732</v>
      </c>
      <c r="I96" s="121" t="s">
        <v>36</v>
      </c>
      <c r="J96" s="121" t="s">
        <v>56</v>
      </c>
      <c r="K96" s="123">
        <v>3903503798</v>
      </c>
      <c r="L96" s="124" t="s">
        <v>1148</v>
      </c>
      <c r="M96" s="117">
        <v>1</v>
      </c>
      <c r="N96" s="124" t="s">
        <v>2634</v>
      </c>
      <c r="O96" s="124" t="s">
        <v>1148</v>
      </c>
      <c r="P96" s="79"/>
    </row>
    <row r="97" spans="1:16" s="7" customFormat="1" ht="24.75" customHeight="1" outlineLevel="1" x14ac:dyDescent="0.25">
      <c r="A97" s="144">
        <v>50</v>
      </c>
      <c r="B97" s="122" t="s">
        <v>2676</v>
      </c>
      <c r="C97" s="124" t="s">
        <v>31</v>
      </c>
      <c r="D97" s="121" t="s">
        <v>2762</v>
      </c>
      <c r="E97" s="145">
        <v>44168</v>
      </c>
      <c r="F97" s="145">
        <v>44773</v>
      </c>
      <c r="G97" s="160">
        <f t="shared" si="3"/>
        <v>20.166666666666668</v>
      </c>
      <c r="H97" s="122" t="s">
        <v>2735</v>
      </c>
      <c r="I97" s="121" t="s">
        <v>36</v>
      </c>
      <c r="J97" s="121" t="s">
        <v>2729</v>
      </c>
      <c r="K97" s="123">
        <v>2631382905</v>
      </c>
      <c r="L97" s="124" t="s">
        <v>1148</v>
      </c>
      <c r="M97" s="117">
        <v>1</v>
      </c>
      <c r="N97" s="124" t="s">
        <v>1151</v>
      </c>
      <c r="O97" s="124" t="s">
        <v>1148</v>
      </c>
      <c r="P97" s="79"/>
    </row>
    <row r="98" spans="1:16" s="7" customFormat="1" ht="24.75" customHeight="1" outlineLevel="1" x14ac:dyDescent="0.25">
      <c r="A98" s="144">
        <v>51</v>
      </c>
      <c r="B98" s="122" t="s">
        <v>2676</v>
      </c>
      <c r="C98" s="124" t="s">
        <v>31</v>
      </c>
      <c r="D98" s="121" t="s">
        <v>2763</v>
      </c>
      <c r="E98" s="145">
        <v>44168</v>
      </c>
      <c r="F98" s="145">
        <v>44773</v>
      </c>
      <c r="G98" s="160">
        <f t="shared" si="3"/>
        <v>20.166666666666668</v>
      </c>
      <c r="H98" s="122" t="s">
        <v>2735</v>
      </c>
      <c r="I98" s="121" t="s">
        <v>36</v>
      </c>
      <c r="J98" s="121" t="s">
        <v>2729</v>
      </c>
      <c r="K98" s="123">
        <v>1945343790</v>
      </c>
      <c r="L98" s="124" t="s">
        <v>1148</v>
      </c>
      <c r="M98" s="117">
        <v>1</v>
      </c>
      <c r="N98" s="124" t="s">
        <v>1151</v>
      </c>
      <c r="O98" s="124" t="s">
        <v>1148</v>
      </c>
      <c r="P98" s="79"/>
    </row>
    <row r="99" spans="1:16" s="7" customFormat="1" ht="24.75" customHeight="1" outlineLevel="1" x14ac:dyDescent="0.25">
      <c r="A99" s="144">
        <v>52</v>
      </c>
      <c r="B99" s="122" t="s">
        <v>2676</v>
      </c>
      <c r="C99" s="124" t="s">
        <v>31</v>
      </c>
      <c r="D99" s="121" t="s">
        <v>2764</v>
      </c>
      <c r="E99" s="145">
        <v>44168</v>
      </c>
      <c r="F99" s="145">
        <v>44773</v>
      </c>
      <c r="G99" s="160">
        <f t="shared" si="3"/>
        <v>20.166666666666668</v>
      </c>
      <c r="H99" s="122" t="s">
        <v>2775</v>
      </c>
      <c r="I99" s="121" t="s">
        <v>36</v>
      </c>
      <c r="J99" s="121" t="s">
        <v>2776</v>
      </c>
      <c r="K99" s="123">
        <v>5292821131</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2765</v>
      </c>
      <c r="E100" s="145">
        <v>44168</v>
      </c>
      <c r="F100" s="145">
        <v>44773</v>
      </c>
      <c r="G100" s="160">
        <f t="shared" si="3"/>
        <v>20.166666666666668</v>
      </c>
      <c r="H100" s="122" t="s">
        <v>2775</v>
      </c>
      <c r="I100" s="121" t="s">
        <v>36</v>
      </c>
      <c r="J100" s="121" t="s">
        <v>2729</v>
      </c>
      <c r="K100" s="123">
        <v>9366140059</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2766</v>
      </c>
      <c r="E101" s="145">
        <v>44168</v>
      </c>
      <c r="F101" s="145">
        <v>44773</v>
      </c>
      <c r="G101" s="160">
        <f t="shared" si="3"/>
        <v>20.166666666666668</v>
      </c>
      <c r="H101" s="122" t="s">
        <v>2775</v>
      </c>
      <c r="I101" s="121" t="s">
        <v>36</v>
      </c>
      <c r="J101" s="121" t="s">
        <v>56</v>
      </c>
      <c r="K101" s="123">
        <v>8897072767</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2767</v>
      </c>
      <c r="E102" s="145">
        <v>44168</v>
      </c>
      <c r="F102" s="145">
        <v>44773</v>
      </c>
      <c r="G102" s="160">
        <f t="shared" si="3"/>
        <v>20.166666666666668</v>
      </c>
      <c r="H102" s="122" t="s">
        <v>2775</v>
      </c>
      <c r="I102" s="121" t="s">
        <v>36</v>
      </c>
      <c r="J102" s="121" t="s">
        <v>56</v>
      </c>
      <c r="K102" s="123">
        <v>7906064505</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2790</v>
      </c>
      <c r="E103" s="145">
        <v>43816</v>
      </c>
      <c r="F103" s="145">
        <v>43921</v>
      </c>
      <c r="G103" s="160">
        <f t="shared" si="3"/>
        <v>3.5</v>
      </c>
      <c r="H103" s="122" t="s">
        <v>2795</v>
      </c>
      <c r="I103" s="121" t="s">
        <v>2796</v>
      </c>
      <c r="J103" s="121" t="s">
        <v>2797</v>
      </c>
      <c r="K103" s="123">
        <v>148083034</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2791</v>
      </c>
      <c r="E104" s="145">
        <v>43812</v>
      </c>
      <c r="F104" s="145">
        <v>44176</v>
      </c>
      <c r="G104" s="160">
        <f t="shared" si="3"/>
        <v>12.133333333333333</v>
      </c>
      <c r="H104" s="122" t="s">
        <v>2798</v>
      </c>
      <c r="I104" s="121" t="s">
        <v>2799</v>
      </c>
      <c r="J104" s="121" t="s">
        <v>2800</v>
      </c>
      <c r="K104" s="123">
        <v>3543603487</v>
      </c>
      <c r="L104" s="124" t="s">
        <v>1148</v>
      </c>
      <c r="M104" s="117">
        <v>1</v>
      </c>
      <c r="N104" s="124" t="s">
        <v>1151</v>
      </c>
      <c r="O104" s="124" t="s">
        <v>1148</v>
      </c>
      <c r="P104" s="79"/>
    </row>
    <row r="105" spans="1:16" s="7" customFormat="1" ht="24.75" customHeight="1" outlineLevel="1" x14ac:dyDescent="0.25">
      <c r="A105" s="144">
        <v>58</v>
      </c>
      <c r="B105" s="122" t="s">
        <v>2676</v>
      </c>
      <c r="C105" s="124" t="s">
        <v>31</v>
      </c>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122" t="s">
        <v>2676</v>
      </c>
      <c r="C106" s="124" t="s">
        <v>31</v>
      </c>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122" t="s">
        <v>2676</v>
      </c>
      <c r="C107" s="124" t="s">
        <v>31</v>
      </c>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2680</v>
      </c>
      <c r="E114" s="145">
        <v>43882</v>
      </c>
      <c r="F114" s="145">
        <v>44196</v>
      </c>
      <c r="G114" s="160">
        <f>IF(AND(E114&lt;&gt;"",F114&lt;&gt;""),((F114-E114)/30),"")</f>
        <v>10.466666666666667</v>
      </c>
      <c r="H114" s="122" t="s">
        <v>2718</v>
      </c>
      <c r="I114" s="121" t="s">
        <v>453</v>
      </c>
      <c r="J114" s="121" t="s">
        <v>963</v>
      </c>
      <c r="K114" s="68">
        <v>478749660</v>
      </c>
      <c r="L114" s="100">
        <f>+IF(AND(K114&gt;0,O114="Ejecución"),(K114/877802)*Tabla28[[#This Row],[% participación]],IF(AND(K114&gt;0,O114&lt;&gt;"Ejecución"),"-",""))</f>
        <v>545.39595489643455</v>
      </c>
      <c r="M114" s="124" t="s">
        <v>1148</v>
      </c>
      <c r="N114" s="173">
        <v>1</v>
      </c>
      <c r="O114" s="162" t="s">
        <v>1150</v>
      </c>
      <c r="P114" s="78"/>
    </row>
    <row r="115" spans="1:16" s="6" customFormat="1" ht="24.75" customHeight="1" x14ac:dyDescent="0.25">
      <c r="A115" s="143">
        <v>2</v>
      </c>
      <c r="B115" s="161" t="s">
        <v>2664</v>
      </c>
      <c r="C115" s="163" t="s">
        <v>31</v>
      </c>
      <c r="D115" s="63" t="s">
        <v>2679</v>
      </c>
      <c r="E115" s="145">
        <v>43885</v>
      </c>
      <c r="F115" s="145">
        <v>44196</v>
      </c>
      <c r="G115" s="160">
        <f t="shared" ref="G115:G116" si="4">IF(AND(E115&lt;&gt;"",F115&lt;&gt;""),((F115-E115)/30),"")</f>
        <v>10.366666666666667</v>
      </c>
      <c r="H115" s="64" t="s">
        <v>2717</v>
      </c>
      <c r="I115" s="63" t="s">
        <v>453</v>
      </c>
      <c r="J115" s="63" t="s">
        <v>963</v>
      </c>
      <c r="K115" s="68">
        <v>679890876</v>
      </c>
      <c r="L115" s="100">
        <f>+IF(AND(K115&gt;0,O115="Ejecución"),(K115/877802)*Tabla28[[#This Row],[% participación]],IF(AND(K115&gt;0,O115&lt;&gt;"Ejecución"),"-",""))</f>
        <v>774.53785249976647</v>
      </c>
      <c r="M115" s="124" t="s">
        <v>1148</v>
      </c>
      <c r="N115" s="173">
        <v>1</v>
      </c>
      <c r="O115" s="162" t="s">
        <v>1150</v>
      </c>
      <c r="P115" s="78"/>
    </row>
    <row r="116" spans="1:16" s="6" customFormat="1" ht="24.75" customHeight="1" x14ac:dyDescent="0.25">
      <c r="A116" s="143">
        <v>3</v>
      </c>
      <c r="B116" s="161" t="s">
        <v>2664</v>
      </c>
      <c r="C116" s="163" t="s">
        <v>31</v>
      </c>
      <c r="D116" s="63" t="s">
        <v>2762</v>
      </c>
      <c r="E116" s="145">
        <v>44168</v>
      </c>
      <c r="F116" s="145">
        <v>44773</v>
      </c>
      <c r="G116" s="160">
        <f t="shared" si="4"/>
        <v>20.166666666666668</v>
      </c>
      <c r="H116" s="64" t="s">
        <v>2735</v>
      </c>
      <c r="I116" s="63" t="s">
        <v>36</v>
      </c>
      <c r="J116" s="63" t="s">
        <v>2729</v>
      </c>
      <c r="K116" s="68">
        <v>2631382905</v>
      </c>
      <c r="L116" s="100">
        <f>+IF(AND(K116&gt;0,O116="Ejecución"),(K116/877802)*Tabla28[[#This Row],[% participación]],IF(AND(K116&gt;0,O116&lt;&gt;"Ejecución"),"-",""))</f>
        <v>2997.6952718266762</v>
      </c>
      <c r="M116" s="124" t="s">
        <v>1148</v>
      </c>
      <c r="N116" s="173">
        <v>1</v>
      </c>
      <c r="O116" s="162" t="s">
        <v>1150</v>
      </c>
      <c r="P116" s="78"/>
    </row>
    <row r="117" spans="1:16" s="6" customFormat="1" ht="24.75" customHeight="1" outlineLevel="1" x14ac:dyDescent="0.25">
      <c r="A117" s="143">
        <v>4</v>
      </c>
      <c r="B117" s="161" t="s">
        <v>2664</v>
      </c>
      <c r="C117" s="163" t="s">
        <v>31</v>
      </c>
      <c r="D117" s="63" t="s">
        <v>2763</v>
      </c>
      <c r="E117" s="145">
        <v>44168</v>
      </c>
      <c r="F117" s="145">
        <v>44773</v>
      </c>
      <c r="G117" s="160">
        <f t="shared" ref="G117:G159" si="5">IF(AND(E117&lt;&gt;"",F117&lt;&gt;""),((F117-E117)/30),"")</f>
        <v>20.166666666666668</v>
      </c>
      <c r="H117" s="64" t="s">
        <v>2735</v>
      </c>
      <c r="I117" s="63" t="s">
        <v>36</v>
      </c>
      <c r="J117" s="63" t="s">
        <v>2729</v>
      </c>
      <c r="K117" s="68">
        <v>1945343790</v>
      </c>
      <c r="L117" s="100">
        <f>+IF(AND(K117&gt;0,O117="Ejecución"),(K117/877802)*Tabla28[[#This Row],[% participación]],IF(AND(K117&gt;0,O117&lt;&gt;"Ejecución"),"-",""))</f>
        <v>2216.1532896940312</v>
      </c>
      <c r="M117" s="124" t="s">
        <v>1148</v>
      </c>
      <c r="N117" s="173">
        <v>1</v>
      </c>
      <c r="O117" s="162" t="s">
        <v>1150</v>
      </c>
      <c r="P117" s="78"/>
    </row>
    <row r="118" spans="1:16" s="7" customFormat="1" ht="24.75" customHeight="1" outlineLevel="1" x14ac:dyDescent="0.25">
      <c r="A118" s="144">
        <v>5</v>
      </c>
      <c r="B118" s="161" t="s">
        <v>2664</v>
      </c>
      <c r="C118" s="163" t="s">
        <v>31</v>
      </c>
      <c r="D118" s="63" t="s">
        <v>2764</v>
      </c>
      <c r="E118" s="145">
        <v>44168</v>
      </c>
      <c r="F118" s="145">
        <v>44773</v>
      </c>
      <c r="G118" s="160">
        <f t="shared" si="5"/>
        <v>20.166666666666668</v>
      </c>
      <c r="H118" s="64" t="s">
        <v>2775</v>
      </c>
      <c r="I118" s="63" t="s">
        <v>36</v>
      </c>
      <c r="J118" s="63" t="s">
        <v>2776</v>
      </c>
      <c r="K118" s="68">
        <v>5292821131</v>
      </c>
      <c r="L118" s="100">
        <f>+IF(AND(K118&gt;0,O118="Ejecución"),(K118/877802)*Tabla28[[#This Row],[% participación]],IF(AND(K118&gt;0,O118&lt;&gt;"Ejecución"),"-",""))</f>
        <v>6029.6298379361178</v>
      </c>
      <c r="M118" s="124" t="s">
        <v>1148</v>
      </c>
      <c r="N118" s="173">
        <v>1</v>
      </c>
      <c r="O118" s="162" t="s">
        <v>1150</v>
      </c>
      <c r="P118" s="79"/>
    </row>
    <row r="119" spans="1:16" s="7" customFormat="1" ht="24.75" customHeight="1" outlineLevel="1" x14ac:dyDescent="0.25">
      <c r="A119" s="144">
        <v>6</v>
      </c>
      <c r="B119" s="161" t="s">
        <v>2664</v>
      </c>
      <c r="C119" s="163" t="s">
        <v>31</v>
      </c>
      <c r="D119" s="63" t="s">
        <v>2765</v>
      </c>
      <c r="E119" s="145">
        <v>44168</v>
      </c>
      <c r="F119" s="145">
        <v>44773</v>
      </c>
      <c r="G119" s="160">
        <f t="shared" si="5"/>
        <v>20.166666666666668</v>
      </c>
      <c r="H119" s="64" t="s">
        <v>2775</v>
      </c>
      <c r="I119" s="63" t="s">
        <v>36</v>
      </c>
      <c r="J119" s="63" t="s">
        <v>2729</v>
      </c>
      <c r="K119" s="68">
        <v>9366140059</v>
      </c>
      <c r="L119" s="100">
        <f>+IF(AND(K119&gt;0,O119="Ejecución"),(K119/877802)*Tabla28[[#This Row],[% participación]],IF(AND(K119&gt;0,O119&lt;&gt;"Ejecución"),"-",""))</f>
        <v>10669.991705418763</v>
      </c>
      <c r="M119" s="124" t="s">
        <v>1148</v>
      </c>
      <c r="N119" s="173">
        <v>1</v>
      </c>
      <c r="O119" s="162" t="s">
        <v>1150</v>
      </c>
      <c r="P119" s="79"/>
    </row>
    <row r="120" spans="1:16" s="7" customFormat="1" ht="24.75" customHeight="1" outlineLevel="1" x14ac:dyDescent="0.25">
      <c r="A120" s="144">
        <v>7</v>
      </c>
      <c r="B120" s="161" t="s">
        <v>2664</v>
      </c>
      <c r="C120" s="163" t="s">
        <v>31</v>
      </c>
      <c r="D120" s="63" t="s">
        <v>2766</v>
      </c>
      <c r="E120" s="145">
        <v>44168</v>
      </c>
      <c r="F120" s="145">
        <v>44773</v>
      </c>
      <c r="G120" s="160">
        <f t="shared" si="5"/>
        <v>20.166666666666668</v>
      </c>
      <c r="H120" s="64" t="s">
        <v>2775</v>
      </c>
      <c r="I120" s="63" t="s">
        <v>36</v>
      </c>
      <c r="J120" s="63" t="s">
        <v>56</v>
      </c>
      <c r="K120" s="68">
        <v>8897072767</v>
      </c>
      <c r="L120" s="100">
        <f>+IF(AND(K120&gt;0,O120="Ejecución"),(K120/877802)*Tabla28[[#This Row],[% participación]],IF(AND(K120&gt;0,O120&lt;&gt;"Ejecución"),"-",""))</f>
        <v>10135.625991966297</v>
      </c>
      <c r="M120" s="124" t="s">
        <v>1148</v>
      </c>
      <c r="N120" s="173">
        <v>1</v>
      </c>
      <c r="O120" s="162" t="s">
        <v>1150</v>
      </c>
      <c r="P120" s="79"/>
    </row>
    <row r="121" spans="1:16" s="7" customFormat="1" ht="24.75" customHeight="1" outlineLevel="1" x14ac:dyDescent="0.25">
      <c r="A121" s="144">
        <v>8</v>
      </c>
      <c r="B121" s="161" t="s">
        <v>2664</v>
      </c>
      <c r="C121" s="163" t="s">
        <v>31</v>
      </c>
      <c r="D121" s="63" t="s">
        <v>2767</v>
      </c>
      <c r="E121" s="145">
        <v>44168</v>
      </c>
      <c r="F121" s="145">
        <v>44773</v>
      </c>
      <c r="G121" s="160">
        <f t="shared" si="5"/>
        <v>20.166666666666668</v>
      </c>
      <c r="H121" s="102" t="s">
        <v>2775</v>
      </c>
      <c r="I121" s="63" t="s">
        <v>36</v>
      </c>
      <c r="J121" s="63" t="s">
        <v>56</v>
      </c>
      <c r="K121" s="68">
        <v>7906064505</v>
      </c>
      <c r="L121" s="100">
        <f>+IF(AND(K121&gt;0,O121="Ejecución"),(K121/877802)*Tabla28[[#This Row],[% participación]],IF(AND(K121&gt;0,O121&lt;&gt;"Ejecución"),"-",""))</f>
        <v>9006.6603915233736</v>
      </c>
      <c r="M121" s="124" t="s">
        <v>1148</v>
      </c>
      <c r="N121" s="173">
        <v>1</v>
      </c>
      <c r="O121" s="162" t="s">
        <v>1150</v>
      </c>
      <c r="P121" s="79"/>
    </row>
    <row r="122" spans="1:16" s="7" customFormat="1" ht="24.75" customHeight="1" outlineLevel="1" x14ac:dyDescent="0.25">
      <c r="A122" s="144">
        <v>9</v>
      </c>
      <c r="B122" s="161" t="s">
        <v>2664</v>
      </c>
      <c r="C122" s="163" t="s">
        <v>31</v>
      </c>
      <c r="D122" s="63" t="s">
        <v>2768</v>
      </c>
      <c r="E122" s="145">
        <v>44168</v>
      </c>
      <c r="F122" s="145">
        <v>44773</v>
      </c>
      <c r="G122" s="160">
        <f t="shared" si="5"/>
        <v>20.166666666666668</v>
      </c>
      <c r="H122" s="64" t="s">
        <v>2777</v>
      </c>
      <c r="I122" s="63" t="s">
        <v>453</v>
      </c>
      <c r="J122" s="63" t="s">
        <v>976</v>
      </c>
      <c r="K122" s="68">
        <v>1169318667</v>
      </c>
      <c r="L122" s="100">
        <f>+IF(AND(K122&gt;0,O122="Ejecución"),(K122/877802)*Tabla28[[#This Row],[% participación]],IF(AND(K122&gt;0,O122&lt;&gt;"Ejecución"),"-",""))</f>
        <v>1332.0984310812689</v>
      </c>
      <c r="M122" s="124" t="s">
        <v>1148</v>
      </c>
      <c r="N122" s="173">
        <v>1</v>
      </c>
      <c r="O122" s="162" t="s">
        <v>1150</v>
      </c>
      <c r="P122" s="79"/>
    </row>
    <row r="123" spans="1:16" s="7" customFormat="1" ht="24.75" customHeight="1" outlineLevel="1" x14ac:dyDescent="0.25">
      <c r="A123" s="144">
        <v>10</v>
      </c>
      <c r="B123" s="161" t="s">
        <v>2664</v>
      </c>
      <c r="C123" s="163" t="s">
        <v>31</v>
      </c>
      <c r="D123" s="63" t="s">
        <v>2769</v>
      </c>
      <c r="E123" s="145">
        <v>44168</v>
      </c>
      <c r="F123" s="145">
        <v>44773</v>
      </c>
      <c r="G123" s="160">
        <f t="shared" si="5"/>
        <v>20.166666666666668</v>
      </c>
      <c r="H123" s="64" t="s">
        <v>2778</v>
      </c>
      <c r="I123" s="63" t="s">
        <v>453</v>
      </c>
      <c r="J123" s="63" t="s">
        <v>2779</v>
      </c>
      <c r="K123" s="68">
        <v>1511515236</v>
      </c>
      <c r="L123" s="100">
        <f>+IF(AND(K123&gt;0,O123="Ejecución"),(K123/877802)*Tabla28[[#This Row],[% participación]],IF(AND(K123&gt;0,O123&lt;&gt;"Ejecución"),"-",""))</f>
        <v>1721.9318661839459</v>
      </c>
      <c r="M123" s="124" t="s">
        <v>1148</v>
      </c>
      <c r="N123" s="173">
        <v>1</v>
      </c>
      <c r="O123" s="162" t="s">
        <v>1150</v>
      </c>
      <c r="P123" s="79"/>
    </row>
    <row r="124" spans="1:16" s="7" customFormat="1" ht="24.75" customHeight="1" outlineLevel="1" x14ac:dyDescent="0.25">
      <c r="A124" s="144">
        <v>11</v>
      </c>
      <c r="B124" s="161" t="s">
        <v>2664</v>
      </c>
      <c r="C124" s="163" t="s">
        <v>31</v>
      </c>
      <c r="D124" s="63" t="s">
        <v>2770</v>
      </c>
      <c r="E124" s="145">
        <v>44168</v>
      </c>
      <c r="F124" s="145">
        <v>44773</v>
      </c>
      <c r="G124" s="160">
        <f t="shared" si="5"/>
        <v>20.166666666666668</v>
      </c>
      <c r="H124" s="64" t="s">
        <v>2778</v>
      </c>
      <c r="I124" s="63" t="s">
        <v>453</v>
      </c>
      <c r="J124" s="63" t="s">
        <v>966</v>
      </c>
      <c r="K124" s="68">
        <v>2212536386</v>
      </c>
      <c r="L124" s="100">
        <f>+IF(AND(K124&gt;0,O124="Ejecución"),(K124/877802)*Tabla28[[#This Row],[% participación]],IF(AND(K124&gt;0,O124&lt;&gt;"Ejecución"),"-",""))</f>
        <v>2520.5415184745534</v>
      </c>
      <c r="M124" s="124" t="s">
        <v>1148</v>
      </c>
      <c r="N124" s="173">
        <v>1</v>
      </c>
      <c r="O124" s="162" t="s">
        <v>1150</v>
      </c>
      <c r="P124" s="79"/>
    </row>
    <row r="125" spans="1:16" s="7" customFormat="1" ht="24.75" customHeight="1" outlineLevel="1" x14ac:dyDescent="0.25">
      <c r="A125" s="144">
        <v>12</v>
      </c>
      <c r="B125" s="161" t="s">
        <v>2664</v>
      </c>
      <c r="C125" s="163" t="s">
        <v>31</v>
      </c>
      <c r="D125" s="63" t="s">
        <v>2771</v>
      </c>
      <c r="E125" s="145">
        <v>44168</v>
      </c>
      <c r="F125" s="145">
        <v>44773</v>
      </c>
      <c r="G125" s="160">
        <f t="shared" si="5"/>
        <v>20.166666666666668</v>
      </c>
      <c r="H125" s="64" t="s">
        <v>2778</v>
      </c>
      <c r="I125" s="63" t="s">
        <v>453</v>
      </c>
      <c r="J125" s="63" t="s">
        <v>966</v>
      </c>
      <c r="K125" s="68">
        <v>2212536386</v>
      </c>
      <c r="L125" s="100">
        <f>+IF(AND(K125&gt;0,O125="Ejecución"),(K125/877802)*Tabla28[[#This Row],[% participación]],IF(AND(K125&gt;0,O125&lt;&gt;"Ejecución"),"-",""))</f>
        <v>2520.5415184745534</v>
      </c>
      <c r="M125" s="124" t="s">
        <v>1148</v>
      </c>
      <c r="N125" s="173">
        <v>1</v>
      </c>
      <c r="O125" s="162" t="s">
        <v>1150</v>
      </c>
      <c r="P125" s="79"/>
    </row>
    <row r="126" spans="1:16" s="7" customFormat="1" ht="24.75" customHeight="1" outlineLevel="1" x14ac:dyDescent="0.25">
      <c r="A126" s="144">
        <v>13</v>
      </c>
      <c r="B126" s="161" t="s">
        <v>2664</v>
      </c>
      <c r="C126" s="163" t="s">
        <v>31</v>
      </c>
      <c r="D126" s="63" t="s">
        <v>2772</v>
      </c>
      <c r="E126" s="145">
        <v>44168</v>
      </c>
      <c r="F126" s="145">
        <v>44773</v>
      </c>
      <c r="G126" s="160">
        <f t="shared" si="5"/>
        <v>20.166666666666668</v>
      </c>
      <c r="H126" s="64" t="s">
        <v>2778</v>
      </c>
      <c r="I126" s="63" t="s">
        <v>453</v>
      </c>
      <c r="J126" s="63" t="s">
        <v>974</v>
      </c>
      <c r="K126" s="68">
        <v>2960773696</v>
      </c>
      <c r="L126" s="100">
        <f>+IF(AND(K126&gt;0,O126="Ejecución"),(K126/877802)*Tabla28[[#This Row],[% participación]],IF(AND(K126&gt;0,O126&lt;&gt;"Ejecución"),"-",""))</f>
        <v>3372.9402484842822</v>
      </c>
      <c r="M126" s="124" t="s">
        <v>1148</v>
      </c>
      <c r="N126" s="173">
        <v>1</v>
      </c>
      <c r="O126" s="162" t="s">
        <v>1150</v>
      </c>
      <c r="P126" s="79"/>
    </row>
    <row r="127" spans="1:16" s="7" customFormat="1" ht="24.75" customHeight="1" outlineLevel="1" x14ac:dyDescent="0.25">
      <c r="A127" s="144">
        <v>14</v>
      </c>
      <c r="B127" s="161" t="s">
        <v>2664</v>
      </c>
      <c r="C127" s="163" t="s">
        <v>31</v>
      </c>
      <c r="D127" s="63" t="s">
        <v>2773</v>
      </c>
      <c r="E127" s="145">
        <v>44168</v>
      </c>
      <c r="F127" s="145">
        <v>44773</v>
      </c>
      <c r="G127" s="160">
        <f t="shared" si="5"/>
        <v>20.166666666666668</v>
      </c>
      <c r="H127" s="64" t="s">
        <v>2780</v>
      </c>
      <c r="I127" s="63" t="s">
        <v>453</v>
      </c>
      <c r="J127" s="63" t="s">
        <v>980</v>
      </c>
      <c r="K127" s="68">
        <v>2621910773</v>
      </c>
      <c r="L127" s="100">
        <f>+IF(AND(K127&gt;0,O127="Ejecución"),(K127/877802)*Tabla28[[#This Row],[% participación]],IF(AND(K127&gt;0,O127&lt;&gt;"Ejecución"),"-",""))</f>
        <v>2986.904533140731</v>
      </c>
      <c r="M127" s="124" t="s">
        <v>1148</v>
      </c>
      <c r="N127" s="173">
        <v>1</v>
      </c>
      <c r="O127" s="162" t="s">
        <v>1150</v>
      </c>
      <c r="P127" s="79"/>
    </row>
    <row r="128" spans="1:16" s="7" customFormat="1" ht="24.75" customHeight="1" outlineLevel="1" x14ac:dyDescent="0.25">
      <c r="A128" s="144">
        <v>15</v>
      </c>
      <c r="B128" s="161" t="s">
        <v>2664</v>
      </c>
      <c r="C128" s="163" t="s">
        <v>31</v>
      </c>
      <c r="D128" s="63" t="s">
        <v>2774</v>
      </c>
      <c r="E128" s="145">
        <v>44168</v>
      </c>
      <c r="F128" s="145">
        <v>44773</v>
      </c>
      <c r="G128" s="160">
        <f t="shared" si="5"/>
        <v>20.166666666666668</v>
      </c>
      <c r="H128" s="64" t="s">
        <v>2727</v>
      </c>
      <c r="I128" s="63" t="s">
        <v>453</v>
      </c>
      <c r="J128" s="63" t="s">
        <v>970</v>
      </c>
      <c r="K128" s="68">
        <v>2069324033</v>
      </c>
      <c r="L128" s="100">
        <f>+IF(AND(K128&gt;0,O128="Ejecución"),(K128/877802)*Tabla28[[#This Row],[% participación]],IF(AND(K128&gt;0,O128&lt;&gt;"Ejecución"),"-",""))</f>
        <v>2357.3927070113759</v>
      </c>
      <c r="M128" s="124" t="s">
        <v>1148</v>
      </c>
      <c r="N128" s="173">
        <v>1</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ref="N129:N160" si="6">+IF(M129="No",1,IF(M129="Si","Ingrese %",""))</f>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148447562.88</v>
      </c>
      <c r="F185" s="92"/>
      <c r="G185" s="93"/>
      <c r="H185" s="88"/>
      <c r="I185" s="90" t="s">
        <v>2627</v>
      </c>
      <c r="J185" s="166">
        <f>+SUM(M179:M183)</f>
        <v>0.04</v>
      </c>
      <c r="K185" s="236" t="s">
        <v>2628</v>
      </c>
      <c r="L185" s="236"/>
      <c r="M185" s="94">
        <f>+J185*(SUM(K20:K35))</f>
        <v>197930083.84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42303</v>
      </c>
      <c r="D193" s="5"/>
      <c r="E193" s="126">
        <v>2386</v>
      </c>
      <c r="F193" s="5"/>
      <c r="G193" s="5"/>
      <c r="H193" s="147" t="s">
        <v>2781</v>
      </c>
      <c r="J193" s="5"/>
      <c r="K193" s="127">
        <v>42401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2782</v>
      </c>
      <c r="J211" s="27" t="s">
        <v>2622</v>
      </c>
      <c r="K211" s="148" t="s">
        <v>2782</v>
      </c>
      <c r="L211" s="21"/>
      <c r="M211" s="21"/>
      <c r="N211" s="21"/>
      <c r="O211" s="8"/>
    </row>
    <row r="212" spans="1:15" x14ac:dyDescent="0.25">
      <c r="A212" s="9"/>
      <c r="B212" s="27" t="s">
        <v>2619</v>
      </c>
      <c r="C212" s="147" t="s">
        <v>2781</v>
      </c>
      <c r="D212" s="21"/>
      <c r="G212" s="27" t="s">
        <v>2621</v>
      </c>
      <c r="H212" s="148" t="s">
        <v>2783</v>
      </c>
      <c r="J212" s="27" t="s">
        <v>2623</v>
      </c>
      <c r="K212" s="147" t="s">
        <v>2784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L106:L107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dcmitype/"/>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JURIDICA</cp:lastModifiedBy>
  <cp:lastPrinted>2020-12-29T06:15:17Z</cp:lastPrinted>
  <dcterms:created xsi:type="dcterms:W3CDTF">2020-10-14T21:57:42Z</dcterms:created>
  <dcterms:modified xsi:type="dcterms:W3CDTF">2020-12-29T06:16:15Z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