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ASESORIAS EN SISTEMAS\ONG\Convocatoria Contratacion 2020\Invitaciones Contratos Integrales Diciembre 2020\INVITACIONES 3 PDF\"/>
    </mc:Choice>
  </mc:AlternateContent>
  <xr:revisionPtr revIDLastSave="0" documentId="13_ncr:1_{A98B1009-237D-4B2A-95D2-6122203BA61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<sst xmlns="http://schemas.openxmlformats.org/spreadsheetml/2006/main" count="3291" uniqueCount="2715">
  <si>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</si>
  <si>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</si>
  <si>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</si>
  <si>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</si>
  <si>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</si>
  <si>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</si>
  <si>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</si>
  <si>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</si>
  <si>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</si>
  <si>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</si>
  <si>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</si>
  <si>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</si>
  <si>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</si>
  <si>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</si>
  <si>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</si>
  <si>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</si>
  <si>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</si>
  <si>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</si>
  <si>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</si>
  <si>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</si>
  <si>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</si>
  <si>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</si>
  <si>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</si>
  <si>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</si>
  <si>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</si>
  <si>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</si>
  <si>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</si>
  <si>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</si>
  <si>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</si>
  <si>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</si>
  <si>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</si>
  <si>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</si>
  <si>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</si>
  <si>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</si>
  <si>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</si>
  <si>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</si>
  <si>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</si>
  <si>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</si>
  <si>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</si>
  <si>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</si>
  <si>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</si>
  <si>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</si>
  <si>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</si>
  <si>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</si>
  <si>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</si>
  <si>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</si>
  <si>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</si>
  <si>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</si>
  <si>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</si>
  <si>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</si>
  <si>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</si>
  <si>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</si>
  <si>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</si>
  <si>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</si>
  <si>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</si>
  <si>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</si>
  <si>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</si>
  <si>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</si>
  <si>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</si>
  <si>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</si>
  <si>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</si>
  <si>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</si>
  <si>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</si>
  <si>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</si>
  <si>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</si>
  <si>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</si>
  <si>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</si>
  <si>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</si>
  <si>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</si>
  <si>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</si>
  <si>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</si>
  <si>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</si>
  <si>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</si>
  <si>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</si>
  <si>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</si>
  <si>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</si>
  <si>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</si>
  <si>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</si>
  <si>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</si>
  <si>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</si>
  <si>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</si>
  <si>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</si>
  <si>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</si>
  <si>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</si>
  <si>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</si>
  <si>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</si>
  <si>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</si>
  <si>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</si>
  <si>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</si>
  <si>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</si>
  <si>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</si>
  <si>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</si>
  <si>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</si>
  <si>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</si>
  <si>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</si>
  <si>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</si>
  <si>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</si>
  <si>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</si>
  <si>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</si>
  <si>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</si>
  <si>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</si>
  <si>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</si>
  <si>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</si>
  <si>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</si>
  <si>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</si>
  <si>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</si>
  <si>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</si>
  <si>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</si>
  <si>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</si>
  <si>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</si>
  <si>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</si>
  <si>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</si>
  <si>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</si>
  <si>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</si>
  <si>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</si>
  <si>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</si>
  <si>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</si>
  <si>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</si>
  <si>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</si>
  <si>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</si>
  <si>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</si>
  <si>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</si>
  <si>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</si>
  <si>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</si>
  <si>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</si>
  <si>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</si>
  <si>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</si>
  <si>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</si>
  <si>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</si>
  <si>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</si>
  <si>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</si>
  <si>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</si>
  <si>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</si>
  <si>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</si>
  <si>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</si>
  <si>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</si>
  <si>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</si>
  <si>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</si>
  <si>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</si>
  <si>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</si>
  <si>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</si>
  <si>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</si>
  <si>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</si>
  <si>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</si>
  <si>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</si>
  <si>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</si>
  <si>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</si>
  <si>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</si>
  <si>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</si>
  <si>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</si>
  <si>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</si>
  <si>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</si>
  <si>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</si>
  <si>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</si>
  <si>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</si>
  <si>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</si>
  <si>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</si>
  <si>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</si>
  <si>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</si>
  <si>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</si>
  <si>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</si>
  <si>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</si>
  <si>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</si>
  <si>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</si>
  <si>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</si>
  <si>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</si>
  <si>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</si>
  <si>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</si>
  <si>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</si>
  <si>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</si>
  <si>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</si>
  <si>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</si>
  <si>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</si>
  <si>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</si>
  <si>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</si>
  <si>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</si>
  <si>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</si>
  <si>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</si>
  <si>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</si>
  <si>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</si>
  <si>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</si>
  <si>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</si>
  <si>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</si>
  <si>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</si>
  <si>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</si>
  <si>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</si>
  <si>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</si>
  <si>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</si>
  <si>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</si>
  <si>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</si>
  <si>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</si>
  <si>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</si>
  <si>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</si>
  <si>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</si>
  <si>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</si>
  <si>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</si>
  <si>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</si>
  <si>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</si>
  <si>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</si>
  <si>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</si>
  <si>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</si>
  <si>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</si>
  <si>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</si>
  <si>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</si>
  <si>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</si>
  <si>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</si>
  <si>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</si>
  <si>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</si>
  <si>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</si>
  <si>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</si>
  <si>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</si>
  <si>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</si>
  <si>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</si>
  <si>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</si>
  <si>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</si>
  <si>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</si>
  <si>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</si>
  <si>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</si>
  <si>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</si>
  <si>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</si>
  <si>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</si>
  <si>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</si>
  <si>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</si>
  <si>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</si>
  <si>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</si>
  <si>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</si>
  <si>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</si>
  <si>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</si>
  <si>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</si>
  <si>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</si>
  <si>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</si>
  <si>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</si>
  <si>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</si>
  <si>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</si>
  <si>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</si>
  <si>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</si>
  <si>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</si>
  <si>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</si>
  <si>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</si>
  <si>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</si>
  <si>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</si>
  <si>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</si>
  <si>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</si>
  <si>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</si>
  <si>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</si>
  <si>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</si>
  <si>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</si>
  <si>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</si>
  <si>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</si>
  <si>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</si>
  <si>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</si>
  <si>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</si>
  <si>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</si>
  <si>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</si>
  <si>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</si>
  <si>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</si>
  <si>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</si>
  <si>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</si>
  <si>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</si>
  <si>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</si>
  <si>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</si>
  <si>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</si>
  <si>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</si>
  <si>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</si>
  <si>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</si>
  <si>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</si>
  <si>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</si>
  <si>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</si>
  <si>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</si>
  <si>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</si>
  <si>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</si>
  <si>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</si>
  <si>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</si>
  <si>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</si>
  <si>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</si>
  <si>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</si>
  <si>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</si>
  <si>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</si>
  <si>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</si>
  <si>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</si>
  <si>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</si>
  <si>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</si>
  <si>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</si>
  <si>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</si>
  <si>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</si>
  <si>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</si>
  <si>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</si>
  <si>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</si>
  <si>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</si>
  <si>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</si>
  <si>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</si>
  <si>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</si>
  <si>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</si>
  <si>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</si>
  <si>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</si>
  <si>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</si>
  <si>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</si>
  <si>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</si>
  <si>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</si>
  <si>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</si>
  <si>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</si>
  <si>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</si>
  <si>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</si>
  <si>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</si>
  <si>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</si>
  <si>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</si>
  <si>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</si>
  <si>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</si>
  <si>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</si>
  <si>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</si>
  <si>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</si>
  <si>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</si>
  <si>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</si>
  <si>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</si>
  <si>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</si>
  <si>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</si>
  <si>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</si>
  <si>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</si>
  <si>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</si>
  <si>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</si>
  <si>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</si>
  <si>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</si>
  <si>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</si>
  <si>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</si>
  <si>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</si>
  <si>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</si>
  <si>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</si>
  <si>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</si>
  <si>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</si>
  <si>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</si>
  <si>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</si>
  <si>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</si>
  <si>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</si>
  <si>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</si>
  <si>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</si>
  <si>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</si>
  <si>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</si>
  <si>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</si>
  <si>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</si>
  <si>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</si>
  <si>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</si>
  <si>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</si>
  <si>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</si>
  <si>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</si>
  <si>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</si>
  <si>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</si>
  <si>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</si>
  <si>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</si>
  <si>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</si>
  <si>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</si>
  <si>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</si>
  <si>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</si>
  <si>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</si>
  <si>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</si>
  <si>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</si>
  <si>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</si>
  <si>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</si>
  <si>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</si>
  <si>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</si>
  <si>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</si>
  <si>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</si>
  <si>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</si>
  <si>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</si>
  <si>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</si>
  <si>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</si>
  <si>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</si>
  <si>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</si>
  <si>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</si>
  <si>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</si>
  <si>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</si>
  <si>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</si>
  <si>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</si>
  <si>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</si>
  <si>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</si>
  <si>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</si>
  <si>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</si>
  <si>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</si>
  <si>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</si>
  <si>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</si>
  <si>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</si>
  <si>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</si>
  <si>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</si>
  <si>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</si>
  <si>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</si>
  <si>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</si>
  <si>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</si>
  <si>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</si>
  <si>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</si>
  <si>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</si>
  <si>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</si>
  <si>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</si>
  <si>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</si>
  <si>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</si>
  <si>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</si>
  <si>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</si>
  <si>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</si>
  <si>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</si>
  <si>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</si>
  <si>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</si>
  <si>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</si>
  <si>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</si>
  <si>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</si>
  <si>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</si>
  <si>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</si>
  <si>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</si>
  <si>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</si>
  <si>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</si>
  <si>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</si>
  <si>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</si>
  <si>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</si>
  <si>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</si>
  <si>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</si>
  <si>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</si>
  <si>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</si>
  <si>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</si>
  <si>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</si>
  <si>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</si>
  <si>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</si>
  <si>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</si>
  <si>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</si>
  <si>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</si>
  <si>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</si>
  <si>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</si>
  <si>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</si>
  <si>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</si>
  <si>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</si>
  <si>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</si>
  <si>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</si>
  <si>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</si>
  <si>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</si>
  <si>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</si>
  <si>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</si>
  <si>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</si>
  <si>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</si>
  <si>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</si>
  <si>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</si>
  <si>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</si>
  <si>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</si>
  <si>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</si>
  <si>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</si>
  <si>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</si>
  <si>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</si>
  <si>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</si>
  <si>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</si>
  <si>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</si>
  <si>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</si>
  <si>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</si>
  <si>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</si>
  <si>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</si>
  <si>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</si>
  <si>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</si>
  <si>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</si>
  <si>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</si>
  <si>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</si>
  <si>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</si>
  <si>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</si>
  <si>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</si>
  <si>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</si>
  <si>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</si>
  <si>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</si>
  <si>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</si>
  <si>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</si>
  <si>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</si>
  <si>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</si>
  <si>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</si>
  <si>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</si>
  <si>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</si>
  <si>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</si>
  <si>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</si>
  <si>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</si>
  <si>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</si>
  <si>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</si>
  <si>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</si>
  <si>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</si>
  <si>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</si>
  <si>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</si>
  <si>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</si>
  <si>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</si>
  <si>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</si>
  <si>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</si>
  <si>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</si>
  <si>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</si>
  <si>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</si>
  <si>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</si>
  <si>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</si>
  <si>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</si>
  <si>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</si>
  <si>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</si>
  <si>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</si>
  <si>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</si>
  <si>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</si>
  <si>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</si>
  <si>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</si>
  <si>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</si>
  <si>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</si>
  <si>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</si>
  <si>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</si>
  <si>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</si>
  <si>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</si>
  <si>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</si>
  <si>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</si>
  <si>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</si>
  <si>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</si>
  <si>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</si>
  <si>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</si>
  <si>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</si>
  <si>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</si>
  <si>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</si>
  <si>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</si>
  <si>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</si>
  <si>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</si>
  <si>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</si>
  <si>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</si>
  <si>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</si>
  <si>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</si>
  <si>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</si>
  <si>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</si>
  <si>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</si>
  <si>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</si>
  <si>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</si>
  <si>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</si>
  <si>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</si>
  <si>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</si>
  <si>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</si>
  <si>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</si>
  <si>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</si>
  <si>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</si>
  <si>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</si>
  <si>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</si>
  <si>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</si>
  <si>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</si>
  <si>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</si>
  <si>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</si>
  <si>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</si>
  <si>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</si>
  <si>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</si>
  <si>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</si>
  <si>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</si>
  <si>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</si>
  <si>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</si>
  <si>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</si>
  <si>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</si>
  <si>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</si>
  <si>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</si>
  <si>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</si>
  <si>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</si>
  <si>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</si>
  <si>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</si>
  <si>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</si>
  <si>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</si>
  <si>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</si>
  <si>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</si>
  <si>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</si>
  <si>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</si>
  <si>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</si>
  <si>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</si>
  <si>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</si>
  <si>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</si>
  <si>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</si>
  <si>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</si>
  <si>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</si>
  <si>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</si>
  <si>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</si>
  <si>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</si>
  <si>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</si>
  <si>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</si>
  <si>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</si>
  <si>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</si>
  <si>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</si>
  <si>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</si>
  <si>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</si>
  <si>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</si>
  <si>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</si>
  <si>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</si>
  <si>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</si>
  <si>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</si>
  <si>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</si>
  <si>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</si>
  <si>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</si>
  <si>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</si>
  <si>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</si>
  <si>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</si>
  <si>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</si>
  <si>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</si>
  <si>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</si>
  <si>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</si>
  <si>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</si>
  <si>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</si>
  <si>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</si>
  <si>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</si>
  <si>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</si>
  <si>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</si>
  <si>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</si>
  <si>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</si>
  <si>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</si>
  <si>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</si>
  <si>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</si>
  <si>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</si>
  <si>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</si>
  <si>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</si>
  <si>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</si>
  <si>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</si>
  <si>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</si>
  <si>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</si>
  <si>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</si>
  <si>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</si>
  <si>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</si>
  <si>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</si>
  <si>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</si>
  <si>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</si>
  <si>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</si>
  <si>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</si>
  <si>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</si>
  <si>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</si>
  <si>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</si>
  <si>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</si>
  <si>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</si>
  <si>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</si>
  <si>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</si>
  <si>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</si>
  <si>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</si>
  <si>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</si>
  <si>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</si>
  <si>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</si>
  <si>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</si>
  <si>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</si>
  <si>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</si>
  <si>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</si>
  <si>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</si>
  <si>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</si>
  <si>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</si>
  <si>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</si>
  <si>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</si>
  <si>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</si>
  <si>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</si>
  <si>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</si>
  <si>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</si>
  <si>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</si>
  <si>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</si>
  <si>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</si>
  <si>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</si>
  <si>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</si>
  <si>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</si>
  <si>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</si>
  <si>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</si>
  <si>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</si>
  <si>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</si>
  <si>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</si>
  <si>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</si>
  <si>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</si>
  <si>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</si>
  <si>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</si>
  <si>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</si>
  <si>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</si>
  <si>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</si>
  <si>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</si>
  <si>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</si>
  <si>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</si>
  <si>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</si>
  <si>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</si>
  <si>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</si>
  <si>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</si>
  <si>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</si>
  <si>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</si>
  <si>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</si>
  <si>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</si>
  <si>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</si>
  <si>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</si>
  <si>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</si>
  <si>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</si>
  <si>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</si>
  <si>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</si>
  <si>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</si>
  <si>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</si>
  <si>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</si>
  <si>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</si>
  <si>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</si>
  <si>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</si>
  <si>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</si>
  <si>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</si>
  <si>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</si>
  <si>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</si>
  <si>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</si>
  <si>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</si>
  <si>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</si>
  <si>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</si>
  <si>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</si>
  <si>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</si>
  <si>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</si>
  <si>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</si>
  <si>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</si>
  <si>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</si>
  <si>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</si>
  <si>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</si>
  <si>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</si>
  <si>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</si>
  <si>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</si>
  <si>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</si>
  <si>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</si>
  <si>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</si>
  <si>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</si>
  <si>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</si>
  <si>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</si>
  <si>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</si>
  <si>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</si>
  <si>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</si>
  <si>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</si>
  <si>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</si>
  <si>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</si>
  <si>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</si>
  <si>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</si>
  <si>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</si>
  <si>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</si>
  <si>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</si>
  <si>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</si>
  <si>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</si>
  <si>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</si>
  <si>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</si>
  <si>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</si>
  <si>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</si>
  <si>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</si>
  <si>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</si>
  <si>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</si>
  <si>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</si>
  <si>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</si>
  <si>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</si>
  <si>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</si>
  <si>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</si>
  <si>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</si>
  <si>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</si>
  <si>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</si>
  <si>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</si>
  <si>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</si>
  <si>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</si>
  <si>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</si>
  <si>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</si>
  <si>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</si>
  <si>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</si>
  <si>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</si>
  <si>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</si>
  <si>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</si>
  <si>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</si>
  <si>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</si>
  <si>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</si>
  <si>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</si>
  <si>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</si>
  <si>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</si>
  <si>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</si>
  <si>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</si>
  <si>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</si>
  <si>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</si>
  <si>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</si>
  <si>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</si>
  <si>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</si>
  <si>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</si>
  <si>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</si>
  <si>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</si>
  <si>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</si>
  <si>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</si>
  <si>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</si>
  <si>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</si>
  <si>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</si>
  <si>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</si>
  <si>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</si>
  <si>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</si>
  <si>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</si>
  <si>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</si>
  <si>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</si>
  <si>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</si>
  <si>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</si>
  <si>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</si>
  <si>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</si>
  <si>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</si>
  <si>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</si>
  <si>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</si>
  <si>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</si>
  <si>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</si>
  <si>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</si>
  <si>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</si>
  <si>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</si>
  <si>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</si>
  <si>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</si>
  <si>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</si>
  <si>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</si>
  <si>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</si>
  <si>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</si>
  <si>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</si>
  <si>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</si>
  <si>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</si>
  <si>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</si>
  <si>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</si>
  <si>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</si>
  <si>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</si>
  <si>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</si>
  <si>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</si>
  <si>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</si>
  <si>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</si>
  <si>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</si>
  <si>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</si>
  <si>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</si>
  <si>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</si>
  <si>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</si>
  <si>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</si>
  <si>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</si>
  <si>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</si>
  <si>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</si>
  <si>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</si>
  <si>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</si>
  <si>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</si>
  <si>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</si>
  <si>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</si>
  <si>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</si>
  <si>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</si>
  <si>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</si>
  <si>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</si>
  <si>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</si>
  <si>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</si>
  <si>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</si>
  <si>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</si>
  <si>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</si>
  <si>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</si>
  <si>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</si>
  <si>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</si>
  <si>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</si>
  <si>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</si>
  <si>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</si>
  <si>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</si>
  <si>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</si>
  <si>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</si>
  <si>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</si>
  <si>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</si>
  <si>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</si>
  <si>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</si>
  <si>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</si>
  <si>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</si>
  <si>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</si>
  <si>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</si>
  <si>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</si>
  <si>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</si>
  <si>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</si>
  <si>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</si>
  <si>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</si>
  <si>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</si>
  <si>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</si>
  <si>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</si>
  <si>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</si>
  <si>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</si>
  <si>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</si>
  <si>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</si>
  <si>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</si>
  <si>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</si>
  <si>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</si>
  <si>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</si>
  <si>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</si>
  <si>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</si>
  <si>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</si>
  <si>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</si>
  <si>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</si>
  <si>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</si>
  <si>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</si>
  <si>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</si>
  <si>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</si>
  <si>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</si>
  <si>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</si>
  <si>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</si>
  <si>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</si>
  <si>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</si>
  <si>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</si>
  <si>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</si>
  <si>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</si>
  <si>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</si>
  <si>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</si>
  <si>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</si>
  <si>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</si>
  <si>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</si>
  <si>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</si>
  <si>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</si>
  <si>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</si>
  <si>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</si>
  <si>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</si>
  <si>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</si>
  <si>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</si>
  <si>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</si>
  <si>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</si>
  <si>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</si>
  <si>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</si>
  <si>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</si>
  <si>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</si>
  <si>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</si>
  <si>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</si>
  <si>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</si>
  <si>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</si>
  <si>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</si>
  <si>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</si>
  <si>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</si>
  <si>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</si>
  <si>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</si>
  <si>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</si>
  <si>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</si>
  <si>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</si>
  <si>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</si>
  <si>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</si>
  <si>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</si>
  <si>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</si>
  <si>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</si>
  <si>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</si>
  <si>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</si>
  <si>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</si>
  <si>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</si>
  <si>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</si>
  <si>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</si>
  <si>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</si>
  <si>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</si>
  <si>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</si>
  <si>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</si>
  <si>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</si>
  <si>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</si>
  <si>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</si>
  <si>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</si>
  <si>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</si>
  <si>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</si>
  <si>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</si>
  <si>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</si>
  <si>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</si>
  <si>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</si>
  <si>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</si>
  <si>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</si>
  <si>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</si>
  <si>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</si>
  <si>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</si>
  <si>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</si>
  <si>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</si>
  <si>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</si>
  <si>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</si>
  <si>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</si>
  <si>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</si>
  <si>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</si>
  <si>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</si>
  <si>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</si>
  <si>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</si>
  <si>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</si>
  <si>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</si>
  <si>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</si>
  <si>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</si>
  <si>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</si>
  <si>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</si>
  <si>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</si>
  <si>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</si>
  <si>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</si>
  <si>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</si>
  <si>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</si>
  <si>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</si>
  <si>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</si>
  <si>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</si>
  <si>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</si>
  <si>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</si>
  <si>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</si>
  <si>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</si>
  <si>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</si>
  <si>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</si>
  <si>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</si>
  <si>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</si>
  <si>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</si>
  <si>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</si>
  <si>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</si>
  <si>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</si>
  <si>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</si>
  <si>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</si>
  <si>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</si>
  <si>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</si>
  <si>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</si>
  <si>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</si>
  <si>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</si>
  <si>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</si>
  <si>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</si>
  <si>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</si>
  <si>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</si>
  <si>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</si>
  <si>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</si>
  <si>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</si>
  <si>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</si>
  <si>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</si>
  <si>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</si>
  <si>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</si>
  <si>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</si>
  <si>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</si>
  <si>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</si>
  <si>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</si>
  <si>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</si>
  <si>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</si>
  <si>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</si>
  <si>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</si>
  <si>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</si>
  <si>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</si>
  <si>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</si>
  <si>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</si>
  <si>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</si>
  <si>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</si>
  <si>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</si>
  <si>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</si>
  <si>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</si>
  <si>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</si>
  <si>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</si>
  <si>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</si>
  <si>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</si>
  <si>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</si>
  <si>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</si>
  <si>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</si>
  <si>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</si>
  <si>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</si>
  <si>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</si>
  <si>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</si>
  <si>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</si>
  <si>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</si>
  <si>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</si>
  <si>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</si>
  <si>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</si>
  <si>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</si>
  <si>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</si>
  <si>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</si>
  <si>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</si>
  <si>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</si>
  <si>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</si>
  <si>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</si>
  <si>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</si>
  <si>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</si>
  <si>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</si>
  <si>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</si>
  <si>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</si>
  <si>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</si>
  <si>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</si>
  <si>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</si>
  <si>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</si>
  <si>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</si>
  <si>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</si>
  <si>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</si>
  <si>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</si>
  <si>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</si>
  <si>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</si>
  <si>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</si>
  <si>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</si>
  <si>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</si>
  <si>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</si>
  <si>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</si>
  <si>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</si>
  <si>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</si>
  <si>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</si>
  <si>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</si>
  <si>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</si>
  <si>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</si>
  <si>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</si>
  <si>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</si>
  <si>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</si>
  <si>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</si>
  <si>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</si>
  <si>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</si>
  <si>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</si>
  <si>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</si>
  <si>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</si>
  <si>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</si>
  <si>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</si>
  <si>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</si>
  <si>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</si>
  <si>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</si>
  <si>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</si>
  <si>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</si>
  <si>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</si>
  <si>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</si>
  <si>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</si>
  <si>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</si>
  <si>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</si>
  <si>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</si>
  <si>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</si>
  <si>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</si>
  <si>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</si>
  <si>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</si>
  <si>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</si>
  <si>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</si>
  <si>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</si>
  <si>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</si>
  <si>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</si>
  <si>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</si>
  <si>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</si>
  <si>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</si>
  <si>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</si>
  <si>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</si>
  <si>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</si>
  <si>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</si>
  <si>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</si>
  <si>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</si>
  <si>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</si>
  <si>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</si>
  <si>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</si>
  <si>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</si>
  <si>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</si>
  <si>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</si>
  <si>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</si>
  <si>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</si>
  <si>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</si>
  <si>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</si>
  <si>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</si>
  <si>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</si>
  <si>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</si>
  <si>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</si>
  <si>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</si>
  <si>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</si>
  <si>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</si>
  <si>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</si>
  <si>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</si>
  <si>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</si>
  <si>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</si>
  <si>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</si>
  <si>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</si>
  <si>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</si>
  <si>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</si>
  <si>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</si>
  <si>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</si>
  <si>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</si>
  <si>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</si>
  <si>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</si>
  <si>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</si>
  <si>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</si>
  <si>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</si>
  <si>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</si>
  <si>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</si>
  <si>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</si>
  <si>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</si>
  <si>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</si>
  <si>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</si>
  <si>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</si>
  <si>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</si>
  <si>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</si>
  <si>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</si>
  <si>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</si>
  <si>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</si>
  <si>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</si>
  <si>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</si>
  <si>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</si>
  <si>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</si>
  <si>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</si>
  <si>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</si>
  <si>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</si>
  <si>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</si>
  <si>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</si>
  <si>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</si>
  <si>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</si>
  <si>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</si>
  <si>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</si>
  <si>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</si>
  <si>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</si>
  <si>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</si>
  <si>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</si>
  <si>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</si>
  <si>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</si>
  <si>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</si>
  <si>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</si>
  <si>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</si>
  <si>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</si>
  <si>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</si>
  <si>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</si>
  <si>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</si>
  <si>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</si>
  <si>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</si>
  <si>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</si>
  <si>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</si>
  <si>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</si>
  <si>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</si>
  <si>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</si>
  <si>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</si>
  <si>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</si>
  <si>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</si>
  <si>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</si>
  <si>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</si>
  <si>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</si>
  <si>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</si>
  <si>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</si>
  <si>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</si>
  <si>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</si>
  <si>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</si>
  <si>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</si>
  <si>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</si>
  <si>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</si>
  <si>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</si>
  <si>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</si>
  <si>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</si>
  <si>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</si>
  <si>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</si>
  <si>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</si>
  <si>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</si>
  <si>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</si>
  <si>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</si>
  <si>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</si>
  <si>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</si>
  <si>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</si>
  <si>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</si>
  <si>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</si>
  <si>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</si>
  <si>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</si>
  <si>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</si>
  <si>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</si>
  <si>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</si>
  <si>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</si>
  <si>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</si>
  <si>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</si>
  <si>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</si>
  <si>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</si>
  <si>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</si>
  <si>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</si>
  <si>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</si>
  <si>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</si>
  <si>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</si>
  <si>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</si>
  <si>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</si>
  <si>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</si>
  <si>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</si>
  <si>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</si>
  <si>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</si>
  <si>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</si>
  <si>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</si>
  <si>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</si>
  <si>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</si>
  <si>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</si>
  <si>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</si>
  <si>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</si>
  <si>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</si>
  <si>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</si>
  <si>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</si>
  <si>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</si>
  <si>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</si>
  <si>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</si>
  <si>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</si>
  <si>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</si>
  <si>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</si>
  <si>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</si>
  <si>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</si>
  <si>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</si>
  <si>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</si>
  <si>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</si>
  <si>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</si>
  <si>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</si>
  <si>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</si>
  <si>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</si>
  <si>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</si>
  <si>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</si>
  <si>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</si>
  <si>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</si>
  <si>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</si>
  <si>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</si>
  <si>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</si>
  <si>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</si>
  <si>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</si>
  <si>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</si>
  <si>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</si>
  <si>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</si>
  <si>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</si>
  <si>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</si>
  <si>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</si>
  <si>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</si>
  <si>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</si>
  <si>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</si>
  <si>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</si>
  <si>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</si>
  <si>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</si>
  <si>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</si>
  <si>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</si>
  <si>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</si>
  <si>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</si>
  <si>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</si>
  <si>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</si>
  <si>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</si>
  <si>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</si>
  <si>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</si>
  <si>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</si>
  <si>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</si>
  <si>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</si>
  <si>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</si>
  <si>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</si>
  <si>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</si>
  <si>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</si>
  <si>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</si>
  <si>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</si>
  <si>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</si>
  <si>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</si>
  <si>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</si>
  <si>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</si>
  <si>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</si>
  <si>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</si>
  <si>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</si>
  <si>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</si>
  <si>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</si>
  <si>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</si>
  <si>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</si>
  <si>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</si>
  <si>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</si>
  <si>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</si>
  <si>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</si>
  <si>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</si>
  <si>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</si>
  <si>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</si>
  <si>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</si>
  <si>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</si>
  <si>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</si>
  <si>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</si>
  <si>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</si>
  <si>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</si>
  <si>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</si>
  <si>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</si>
  <si>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</si>
  <si>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</si>
  <si>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</si>
  <si>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</si>
  <si>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</si>
  <si>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</si>
  <si>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</si>
  <si>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</si>
  <si>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</si>
  <si>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</si>
  <si>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</si>
  <si>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</si>
  <si>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</si>
  <si>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</si>
  <si>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</si>
  <si>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</si>
  <si>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</si>
  <si>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</si>
  <si>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</si>
  <si>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</si>
  <si>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</si>
  <si>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</si>
  <si>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</si>
  <si>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</si>
  <si>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</si>
  <si>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</si>
  <si>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</si>
  <si>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</si>
  <si>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</si>
  <si>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</si>
  <si>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</si>
  <si>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</si>
  <si>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</si>
  <si>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</si>
  <si>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</si>
  <si>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</si>
  <si>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</si>
  <si>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</si>
  <si>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</si>
  <si>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</si>
  <si>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</si>
  <si>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</si>
  <si>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</si>
  <si>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</si>
  <si>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</si>
  <si>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</si>
  <si>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</si>
  <si>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</si>
  <si>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</si>
  <si>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</si>
  <si>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</si>
  <si>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</si>
  <si>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</si>
  <si>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</si>
  <si>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</si>
  <si>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</si>
  <si>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</si>
  <si>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</si>
  <si>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</si>
  <si>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</si>
  <si>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</si>
  <si>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</si>
  <si>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</si>
  <si>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</si>
  <si>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</si>
  <si>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</si>
  <si>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</si>
  <si>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</si>
  <si>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</si>
  <si>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</si>
  <si>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</si>
  <si>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</si>
  <si>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</si>
  <si>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</si>
  <si>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</si>
  <si>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</si>
  <si>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</si>
  <si>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</si>
  <si>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</si>
  <si>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</si>
  <si>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</si>
  <si>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</si>
  <si>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</si>
  <si>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</si>
  <si>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</si>
  <si>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</si>
  <si>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</si>
  <si>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</si>
  <si>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</si>
  <si>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</si>
  <si>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</si>
  <si>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</si>
  <si>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</si>
  <si>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</si>
  <si>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</si>
  <si>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</si>
  <si>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</si>
  <si>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</si>
  <si>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</si>
  <si>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</si>
  <si>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</si>
  <si>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</si>
  <si>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</si>
  <si>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</si>
  <si>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</si>
  <si>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</si>
  <si>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</si>
  <si>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</si>
  <si>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</si>
  <si>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</si>
  <si>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</si>
  <si>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</si>
  <si>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</si>
  <si>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</si>
  <si>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</si>
  <si>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</si>
  <si>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</si>
  <si>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</si>
  <si>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</si>
  <si>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</si>
  <si>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</si>
  <si>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</si>
  <si>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</si>
  <si>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</si>
  <si>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</si>
  <si>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</si>
  <si>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</si>
  <si>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</si>
  <si>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</si>
  <si>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</si>
  <si>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</si>
  <si>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</si>
  <si>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</si>
  <si>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</si>
  <si>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</si>
  <si>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</si>
  <si>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</si>
  <si>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</si>
  <si>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</si>
  <si>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</si>
  <si>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</si>
  <si>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</si>
  <si>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</si>
  <si>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</si>
  <si>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</si>
  <si>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</si>
  <si>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</si>
  <si>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</si>
  <si>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</si>
  <si>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</si>
  <si>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</si>
  <si>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</si>
  <si>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</si>
  <si>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</si>
  <si>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</si>
  <si>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</si>
  <si>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</si>
  <si>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</si>
  <si>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</si>
  <si>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</si>
  <si>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</si>
  <si>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</si>
  <si>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</si>
  <si>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</si>
  <si>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</si>
  <si>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</si>
  <si>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</si>
  <si>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</si>
  <si>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</si>
  <si>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</si>
  <si>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</si>
  <si>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</si>
  <si>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</si>
  <si>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</si>
  <si>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</si>
  <si>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</si>
  <si>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</si>
  <si>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</si>
  <si>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</si>
  <si>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</si>
  <si>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</si>
  <si>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</si>
  <si>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</si>
  <si>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</si>
  <si>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</si>
  <si>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</si>
  <si>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</si>
  <si>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</si>
  <si>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</si>
  <si>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</si>
  <si>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</si>
  <si>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</si>
  <si>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</si>
  <si>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</si>
  <si>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</si>
  <si>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</si>
  <si>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</si>
  <si>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</si>
  <si>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</si>
  <si>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</si>
  <si>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</si>
  <si>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</si>
  <si>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</si>
  <si>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</si>
  <si>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</si>
  <si>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</si>
  <si>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</si>
  <si>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</si>
  <si>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</si>
  <si>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</si>
  <si>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</si>
  <si>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</si>
  <si>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</si>
  <si>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</si>
  <si>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</si>
  <si>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</si>
  <si>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</si>
  <si>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</si>
  <si>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</si>
  <si>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</si>
  <si>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</si>
  <si>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</si>
  <si>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</si>
  <si>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</si>
  <si>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</si>
  <si>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</si>
  <si>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</si>
  <si>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</si>
  <si>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</si>
  <si>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</si>
  <si>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</si>
  <si>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</si>
  <si>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</si>
  <si>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</si>
  <si>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</si>
  <si>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</si>
  <si>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</si>
  <si>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</si>
  <si>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</si>
  <si>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</si>
  <si>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</si>
  <si>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</si>
  <si>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</si>
  <si>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</si>
  <si>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</si>
  <si>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</si>
  <si>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</si>
  <si>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</si>
  <si>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</si>
  <si>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</si>
  <si>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</si>
  <si>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</si>
  <si>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</si>
  <si>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</si>
  <si>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</si>
  <si>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</si>
  <si>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</si>
  <si>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</si>
  <si>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</si>
  <si>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</si>
  <si>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</si>
  <si>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</si>
  <si>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</si>
  <si>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</si>
  <si>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</si>
  <si>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</si>
  <si>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</si>
  <si>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</si>
  <si>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</si>
  <si>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</si>
  <si>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</si>
  <si>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</si>
  <si>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</si>
  <si>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</si>
  <si>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</si>
  <si>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</si>
  <si>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</si>
  <si>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</si>
  <si>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</si>
  <si>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</si>
  <si>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</si>
  <si>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</si>
  <si>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</si>
  <si>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</si>
  <si>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</si>
  <si>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</si>
  <si>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</si>
  <si>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</si>
  <si>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</si>
  <si>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</si>
  <si>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</si>
  <si>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</si>
  <si>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</si>
  <si>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</si>
  <si>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</si>
  <si>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</si>
  <si>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</si>
  <si>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</si>
  <si>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</si>
  <si>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</si>
  <si>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</si>
  <si>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</si>
  <si>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</si>
  <si>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</si>
  <si>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</si>
  <si>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</si>
  <si>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</si>
  <si>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</si>
  <si>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</si>
  <si>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</si>
  <si>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</si>
  <si>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</si>
  <si>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</si>
  <si>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</si>
  <si>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</si>
  <si>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</si>
  <si>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</si>
  <si>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</si>
  <si>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</si>
  <si>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</si>
  <si>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</si>
  <si>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</si>
  <si>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</si>
  <si>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</si>
  <si>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</si>
  <si>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</si>
  <si>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</si>
  <si>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</si>
  <si>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</si>
  <si>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</si>
  <si>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</si>
  <si>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</si>
  <si>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</si>
  <si>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</si>
  <si>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</si>
  <si>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</si>
  <si>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</si>
  <si>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</si>
  <si>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</si>
  <si>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</si>
  <si>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</si>
  <si>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</si>
  <si>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</si>
  <si>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</si>
  <si>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</si>
  <si>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</si>
  <si>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</si>
  <si>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</si>
  <si>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</si>
  <si>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</si>
  <si>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</si>
  <si>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</si>
  <si>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</si>
  <si>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</si>
  <si>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</si>
  <si>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</si>
  <si>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</si>
  <si>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</si>
  <si>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</si>
  <si>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</si>
  <si>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</si>
  <si>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</si>
  <si>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</si>
  <si>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</si>
  <si>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</si>
  <si>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</si>
  <si>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</si>
  <si>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</si>
  <si>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</si>
  <si>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</si>
  <si>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</si>
  <si>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</si>
  <si>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</si>
  <si>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</si>
  <si>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</si>
  <si>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</si>
  <si>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</si>
  <si>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</si>
  <si>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</si>
  <si>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</si>
  <si>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</si>
  <si>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</si>
  <si>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</si>
  <si>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</si>
  <si>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</si>
  <si>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</si>
  <si>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</si>
  <si>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</si>
  <si>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</si>
  <si>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</si>
  <si>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</si>
  <si>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</si>
  <si>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</si>
  <si>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</si>
  <si>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</si>
  <si>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</si>
  <si>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</si>
  <si>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</si>
  <si>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</si>
  <si>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</si>
  <si>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</si>
  <si>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</si>
  <si>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</si>
  <si>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</si>
  <si>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</si>
  <si>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</si>
  <si>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</si>
  <si>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</si>
  <si>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</si>
  <si>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</si>
  <si>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</si>
  <si>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</si>
  <si>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</si>
  <si>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</si>
  <si>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</si>
  <si>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</si>
  <si>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</si>
  <si>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</si>
  <si>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</si>
  <si>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</si>
  <si>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</si>
  <si>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</si>
  <si>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</si>
  <si>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</si>
  <si>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</si>
  <si>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</si>
  <si>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</si>
  <si>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</si>
  <si>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</si>
  <si>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</si>
  <si>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</si>
  <si>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</si>
  <si>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</si>
  <si>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</si>
  <si>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</si>
  <si>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</si>
  <si>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</si>
  <si>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</si>
  <si>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</si>
  <si>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</si>
  <si>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</si>
  <si>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</si>
  <si>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</si>
  <si>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</si>
  <si>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</si>
  <si>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</si>
  <si>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</si>
  <si>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</si>
  <si>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</si>
  <si>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</si>
  <si>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</si>
  <si>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</si>
  <si>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</si>
  <si>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</si>
  <si>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</si>
  <si>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</si>
  <si>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</si>
  <si>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</si>
  <si>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</si>
  <si>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</si>
  <si>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</si>
  <si>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</si>
  <si>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</si>
  <si>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</si>
  <si>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</si>
  <si>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</si>
  <si>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</si>
  <si>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</si>
  <si>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</si>
  <si>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</si>
  <si>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</si>
  <si>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</si>
  <si>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</si>
  <si>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</si>
  <si>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</si>
  <si>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</si>
  <si>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</si>
  <si>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</si>
  <si>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</si>
  <si>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</si>
  <si>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</si>
  <si>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</si>
  <si>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</si>
  <si>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</si>
  <si>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</si>
  <si>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</si>
  <si>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</si>
  <si>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</si>
  <si>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</si>
  <si>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</si>
  <si>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</si>
  <si>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</si>
  <si>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</si>
  <si>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</si>
  <si>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</si>
  <si>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</si>
  <si>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</si>
  <si>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</si>
  <si>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</si>
  <si>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</si>
  <si>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</si>
  <si>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</si>
  <si>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</si>
  <si>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</si>
  <si>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</si>
  <si>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</si>
  <si>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</si>
  <si>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</si>
  <si>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</si>
  <si>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</si>
  <si>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</si>
  <si>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</si>
  <si>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</si>
  <si>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</si>
  <si>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</si>
  <si>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</si>
  <si>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</si>
  <si>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</si>
  <si>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</si>
  <si>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</si>
  <si>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</si>
  <si>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</si>
  <si>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</si>
  <si>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</si>
  <si>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</si>
  <si>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</si>
  <si>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</si>
  <si>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</si>
  <si>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</si>
  <si>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</si>
  <si>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</si>
  <si>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</si>
  <si>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</si>
  <si>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</si>
  <si>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</si>
  <si>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</si>
  <si>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</si>
  <si>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</si>
  <si>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</si>
  <si>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</si>
  <si>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</si>
  <si>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</si>
  <si>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</si>
  <si>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</si>
  <si>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</si>
  <si>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</si>
  <si>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</si>
  <si>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</si>
  <si>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</si>
  <si>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</si>
  <si>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</si>
  <si>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</si>
  <si>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</si>
  <si>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</si>
  <si>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</si>
  <si>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</si>
  <si>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</si>
  <si>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</si>
  <si>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</si>
  <si>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</si>
  <si>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</si>
  <si>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</si>
  <si>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</si>
  <si>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</si>
  <si>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</si>
  <si>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</si>
  <si>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</si>
  <si>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</si>
  <si>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</si>
  <si>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</si>
  <si>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</si>
  <si>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</si>
  <si>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</si>
  <si>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</si>
  <si>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</si>
  <si>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</si>
  <si>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</si>
  <si>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</si>
  <si>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</si>
  <si>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</si>
  <si>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</si>
  <si>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</si>
  <si>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</si>
  <si>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</si>
  <si>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</si>
  <si>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</si>
  <si>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</si>
  <si>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</si>
  <si>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</si>
  <si>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</si>
  <si>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</si>
  <si>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</si>
  <si>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</si>
  <si>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</si>
  <si>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</si>
  <si>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</si>
  <si>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</si>
  <si>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</si>
  <si>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</si>
  <si>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</si>
  <si>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</si>
  <si>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</si>
  <si>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</si>
  <si>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</si>
  <si>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</si>
  <si>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</si>
  <si>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</si>
  <si>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</si>
  <si>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</si>
  <si>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</si>
  <si>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</si>
  <si>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</si>
  <si>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</si>
  <si>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</si>
  <si>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</si>
  <si>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</si>
  <si>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</si>
  <si>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</si>
  <si>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</si>
  <si>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</si>
  <si>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</si>
  <si>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</si>
  <si>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</si>
  <si>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</si>
  <si>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</si>
  <si>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</si>
  <si>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</si>
  <si>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</si>
  <si>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</si>
  <si>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</si>
  <si>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</si>
  <si>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</si>
  <si>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</si>
  <si>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</si>
  <si>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</si>
  <si>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</si>
  <si>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</si>
  <si>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</si>
  <si>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</si>
  <si>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</si>
  <si>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</si>
  <si>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</si>
  <si>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</si>
  <si>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</si>
  <si>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</si>
  <si>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</si>
  <si>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</si>
  <si>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</si>
  <si>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</si>
  <si>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</si>
  <si>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</si>
  <si>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</si>
  <si>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</si>
  <si>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</si>
  <si>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</si>
  <si>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</si>
  <si>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</si>
  <si>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</si>
  <si>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</si>
  <si>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</si>
  <si>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</si>
  <si>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</si>
  <si>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</si>
  <si>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</si>
  <si>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</si>
  <si>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</si>
  <si>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</si>
  <si>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</si>
  <si>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</si>
  <si>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</si>
  <si>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</si>
  <si>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</si>
  <si>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</si>
  <si>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</si>
  <si>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</si>
  <si>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</si>
  <si>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</si>
  <si>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</si>
  <si>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</si>
  <si>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</si>
  <si>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</si>
  <si>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</si>
  <si>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</si>
  <si>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</si>
  <si>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</si>
  <si>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</si>
  <si>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</si>
  <si>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</si>
  <si>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</si>
  <si>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</si>
  <si>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</si>
  <si>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</si>
  <si>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</si>
  <si>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</si>
  <si>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</si>
  <si>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</si>
  <si>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</si>
  <si>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</si>
  <si>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</si>
  <si>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</si>
  <si>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</si>
  <si>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</si>
  <si>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</si>
  <si>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</si>
  <si>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</si>
  <si>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</si>
  <si>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</si>
  <si>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</si>
  <si>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</si>
  <si>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</si>
  <si>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</si>
  <si>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</si>
  <si>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</si>
  <si>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</si>
  <si>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</si>
  <si>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</si>
  <si>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</si>
  <si>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</si>
  <si>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</si>
  <si>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</si>
  <si>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</si>
  <si>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</si>
  <si>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</si>
  <si>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</si>
  <si>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</si>
  <si>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</si>
  <si>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</si>
  <si>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</si>
  <si>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</si>
  <si>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</si>
  <si>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</si>
  <si>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</si>
  <si>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</si>
  <si>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</si>
  <si>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</si>
  <si>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</si>
  <si>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</si>
  <si>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</si>
  <si>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</si>
  <si>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</si>
  <si>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</si>
  <si>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</si>
  <si>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</si>
  <si>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</si>
  <si>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</si>
  <si>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</si>
  <si>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</si>
  <si>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</si>
  <si>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</si>
  <si>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</si>
  <si>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</si>
  <si>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</si>
  <si>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</si>
  <si>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</si>
  <si>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</si>
  <si>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</si>
  <si>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</si>
  <si>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</si>
  <si>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</si>
  <si>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</si>
  <si>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</si>
  <si>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</si>
  <si>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</si>
  <si>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</si>
  <si>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</si>
  <si>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</si>
  <si>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</si>
  <si>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</si>
  <si>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</si>
  <si>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</si>
  <si>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</si>
  <si>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</si>
  <si>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</si>
  <si>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</si>
  <si>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</si>
  <si>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</si>
  <si>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</si>
  <si>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</si>
  <si>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</si>
  <si>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</si>
  <si>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</si>
  <si>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</si>
  <si>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</si>
  <si>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</si>
  <si>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</si>
  <si>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</si>
  <si>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</si>
  <si>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</si>
  <si>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</si>
  <si>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</si>
  <si>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</si>
  <si>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</si>
  <si>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</si>
  <si>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</si>
  <si>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</si>
  <si>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</si>
  <si>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</si>
  <si>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</si>
  <si>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</si>
  <si>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</si>
  <si>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</si>
  <si>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</si>
  <si>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</si>
  <si>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</si>
  <si>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</si>
  <si>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</si>
  <si>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</si>
  <si>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</si>
  <si>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</si>
  <si>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</si>
  <si>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</si>
  <si>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</si>
  <si>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</si>
  <si>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</si>
  <si>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</si>
  <si>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</si>
  <si>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</si>
  <si>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</si>
  <si>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</si>
  <si>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</si>
  <si>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</si>
  <si>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</si>
  <si>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</si>
  <si>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</si>
  <si>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</si>
  <si>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</si>
  <si>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</si>
  <si>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</si>
  <si>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</si>
  <si>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</si>
  <si>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</si>
  <si>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</si>
  <si>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</si>
  <si>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</si>
  <si>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</si>
  <si>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</si>
  <si>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</si>
  <si>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</si>
  <si>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</si>
  <si>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</si>
  <si>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</si>
  <si>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</si>
  <si>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</si>
  <si>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</si>
  <si>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</si>
  <si>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</si>
  <si>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</si>
  <si>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</si>
  <si>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</si>
  <si>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</si>
  <si>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</si>
  <si>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</si>
  <si>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</si>
  <si>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</si>
  <si>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</si>
  <si>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</si>
  <si>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</si>
  <si>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</si>
  <si>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</si>
  <si>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</si>
  <si>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</si>
  <si>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</si>
  <si>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</si>
  <si>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</si>
  <si>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</si>
  <si>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</si>
  <si>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</si>
  <si>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</si>
  <si>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</si>
  <si>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</si>
  <si>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</si>
  <si>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</si>
  <si>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</si>
  <si>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</si>
  <si>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</si>
  <si>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</si>
  <si>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</si>
  <si>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</si>
  <si>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</si>
  <si>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</si>
  <si>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</si>
  <si>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</si>
  <si>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</si>
  <si>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</si>
  <si>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</si>
  <si>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</si>
  <si>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</si>
  <si>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</si>
  <si>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</si>
  <si>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</si>
  <si>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</si>
  <si>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</si>
  <si>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</si>
  <si>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</si>
  <si>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</si>
  <si>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</si>
  <si>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</si>
  <si>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</si>
  <si>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</si>
  <si>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</si>
  <si>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</si>
  <si>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</si>
  <si>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</si>
  <si>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</si>
  <si>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</si>
  <si>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</si>
  <si>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</si>
  <si>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</si>
  <si>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</si>
  <si>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</si>
  <si>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</si>
  <si>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</si>
  <si>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</si>
  <si>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</si>
  <si>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</si>
  <si>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</si>
  <si>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</si>
  <si>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</si>
  <si>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</si>
  <si>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</si>
  <si>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</si>
  <si>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</si>
  <si>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</si>
  <si>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</si>
  <si>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</si>
  <si>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</si>
  <si>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</si>
  <si>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</si>
  <si>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</si>
  <si>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</si>
  <si>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</si>
  <si>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</si>
  <si>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</si>
  <si>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</si>
  <si>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</si>
  <si>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</si>
  <si>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</si>
  <si>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</si>
  <si>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</si>
  <si>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</si>
  <si>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</si>
  <si>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</si>
  <si>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</si>
  <si>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</si>
  <si>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</si>
  <si>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</si>
  <si>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</si>
  <si>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</si>
  <si>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</si>
  <si>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</si>
  <si>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</si>
  <si>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</si>
  <si>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</si>
  <si>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</si>
  <si>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</si>
  <si>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</si>
  <si>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</si>
  <si>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</si>
  <si>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</si>
  <si>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</si>
  <si>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</si>
  <si>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</si>
  <si>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</si>
  <si>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</si>
  <si>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</si>
  <si>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</si>
  <si>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</si>
  <si>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</si>
  <si>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</si>
  <si>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</si>
  <si>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</si>
  <si>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</si>
  <si>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</si>
  <si>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</si>
  <si>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</si>
  <si>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</si>
  <si>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</si>
  <si>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</si>
  <si>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</si>
  <si>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</si>
  <si>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</si>
  <si>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</si>
  <si>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</si>
  <si>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</si>
  <si>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</si>
  <si>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</si>
  <si>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</si>
  <si>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</si>
  <si>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</si>
  <si>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</si>
  <si>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</si>
  <si>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</si>
  <si>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</si>
  <si>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</si>
  <si>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</si>
  <si>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</si>
  <si>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</si>
  <si>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</si>
  <si>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</si>
  <si>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</si>
  <si>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</si>
  <si>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</si>
  <si>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</si>
  <si>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</si>
  <si>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</si>
  <si>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</si>
  <si>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</si>
  <si>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</si>
  <si>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</si>
  <si>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</si>
  <si>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</si>
  <si>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</si>
  <si>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</si>
  <si>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</si>
  <si>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</si>
  <si>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</si>
  <si>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</si>
  <si>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</si>
  <si>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</si>
  <si>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</si>
  <si>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</si>
  <si>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</si>
  <si>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</si>
  <si>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</si>
  <si>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</si>
  <si>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</si>
  <si>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</si>
  <si>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</si>
  <si>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</si>
  <si>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</si>
  <si>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</si>
  <si>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</si>
  <si>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</si>
  <si>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</si>
  <si>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</si>
  <si>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</si>
  <si>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</si>
  <si>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</si>
  <si>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</si>
  <si>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</si>
  <si>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</si>
  <si>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</si>
  <si>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</si>
  <si>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</si>
  <si>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</si>
  <si>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</si>
  <si>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</si>
  <si>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</si>
  <si>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</si>
  <si>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</si>
  <si>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</si>
  <si>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</si>
  <si>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</si>
  <si>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</si>
  <si>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</si>
  <si>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</si>
  <si>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</si>
  <si>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</si>
  <si>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</si>
  <si>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</si>
  <si>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</si>
  <si>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</si>
  <si>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</si>
  <si>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</si>
  <si>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</si>
  <si>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</si>
  <si>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</si>
  <si>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</si>
  <si>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</si>
  <si>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</si>
  <si>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</si>
  <si>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</si>
  <si>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</si>
  <si>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</si>
  <si>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</si>
  <si>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</si>
  <si>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</si>
  <si>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</si>
  <si>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</si>
  <si>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</si>
  <si>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</si>
  <si>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</si>
  <si>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</si>
  <si>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</si>
  <si>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</si>
  <si>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</si>
  <si>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</si>
  <si>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</si>
  <si>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</si>
  <si>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</si>
  <si>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</si>
  <si>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</si>
  <si>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</si>
  <si>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</si>
  <si>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</si>
  <si>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</si>
  <si>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</si>
  <si>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</si>
  <si>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</si>
  <si>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</si>
  <si>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</si>
  <si>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</si>
  <si>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</si>
  <si>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</si>
  <si>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</si>
  <si>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</si>
  <si>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</si>
  <si>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</si>
  <si>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</si>
  <si>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</si>
  <si>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</si>
  <si>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</si>
  <si>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</si>
  <si>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</si>
  <si>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</si>
  <si>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</si>
  <si>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</si>
  <si>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</si>
  <si>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</si>
  <si>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</si>
  <si>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</si>
  <si>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</si>
  <si>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</si>
  <si>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</si>
  <si>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</si>
  <si>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</si>
  <si>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</si>
  <si>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</si>
  <si>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</si>
  <si>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</si>
  <si>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</si>
  <si>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</si>
  <si>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</si>
  <si>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</si>
  <si>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</si>
  <si>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</si>
  <si>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</si>
  <si>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</si>
  <si>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</si>
  <si>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</si>
  <si>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</si>
  <si>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</si>
  <si>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</si>
  <si>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</si>
  <si>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</si>
  <si>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</si>
  <si>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</si>
  <si>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</si>
  <si>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</si>
  <si>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</si>
  <si>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</si>
  <si>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</si>
  <si>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</si>
  <si>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</si>
  <si>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</si>
  <si>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</si>
  <si>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</si>
  <si>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</si>
  <si>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</si>
  <si>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</si>
  <si>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</si>
  <si>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</si>
  <si>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</si>
  <si>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</si>
  <si>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</si>
  <si>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</si>
  <si>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</si>
  <si>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</si>
  <si>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</si>
  <si>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</si>
  <si>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</si>
  <si>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</si>
  <si>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</si>
  <si>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</si>
  <si>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</si>
  <si>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</si>
  <si>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</si>
  <si>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</si>
  <si>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</si>
  <si>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</si>
  <si>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</si>
  <si>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</si>
  <si>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</si>
  <si>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</si>
  <si>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</si>
  <si>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</si>
  <si>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</si>
  <si>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</si>
  <si>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</si>
  <si>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</si>
  <si>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</si>
  <si>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</si>
  <si>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</si>
  <si>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</si>
  <si>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</si>
  <si>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</si>
  <si>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</si>
  <si>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</si>
  <si>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</si>
  <si>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</si>
  <si>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</si>
  <si>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</si>
  <si>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</si>
  <si>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</si>
  <si>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</si>
  <si>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</si>
  <si>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</si>
  <si>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</si>
  <si>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</si>
  <si>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</si>
  <si>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</si>
  <si>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</si>
  <si>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</si>
  <si>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</si>
  <si>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</si>
  <si>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</si>
  <si>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</si>
  <si>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</si>
  <si>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</si>
  <si>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</si>
  <si>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</si>
  <si>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</si>
  <si>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</si>
  <si>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</si>
  <si>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</si>
  <si>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</si>
  <si>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</si>
  <si>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</si>
  <si>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</si>
  <si>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</si>
  <si>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</si>
  <si>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</si>
  <si>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</si>
  <si>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</si>
  <si>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</si>
  <si>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</si>
  <si>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</si>
  <si>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</si>
  <si>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</si>
  <si>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</si>
  <si>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</si>
  <si>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</si>
  <si>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</si>
  <si>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</si>
  <si>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</si>
  <si>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</si>
  <si>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</si>
  <si>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</si>
  <si>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</si>
  <si>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</si>
  <si>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</si>
  <si>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</si>
  <si>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</si>
  <si>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</si>
  <si>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</si>
  <si>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</si>
  <si>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</si>
  <si>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</si>
  <si>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</si>
  <si>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</si>
  <si>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</si>
  <si>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</si>
  <si>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</si>
  <si>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</si>
  <si>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</si>
  <si>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</si>
  <si>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</si>
  <si>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</si>
  <si>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</si>
  <si>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</si>
  <si>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</si>
  <si>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</si>
  <si>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</si>
  <si>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</si>
  <si>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</si>
  <si>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</si>
  <si>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</si>
  <si>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</si>
  <si>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</si>
  <si>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</si>
  <si>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</si>
  <si>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</si>
  <si>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</si>
  <si>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</si>
  <si>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</si>
  <si>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</si>
  <si>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</si>
  <si>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</si>
  <si>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</si>
  <si>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</si>
  <si>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</si>
  <si>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</si>
  <si>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</si>
  <si>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</si>
  <si>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</si>
  <si>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</si>
  <si>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</si>
  <si>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</si>
  <si>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</si>
  <si>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</si>
  <si>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</si>
  <si>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</si>
  <si>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</si>
  <si>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</si>
  <si>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</si>
  <si>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</si>
  <si>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</si>
  <si>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</si>
  <si>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</si>
  <si>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</si>
  <si>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</si>
  <si>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</si>
  <si>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</si>
  <si>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</si>
  <si>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</si>
  <si>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</si>
  <si>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</si>
  <si>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</si>
  <si>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</si>
  <si>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</si>
  <si>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</si>
  <si>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</si>
  <si>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</si>
  <si>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</si>
  <si>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</si>
  <si>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</si>
  <si>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</si>
  <si>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</si>
  <si>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</si>
  <si>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</si>
  <si>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</si>
  <si>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</si>
  <si>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</si>
  <si>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</si>
  <si>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</si>
  <si>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</si>
  <si>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</si>
  <si>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</si>
  <si>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</si>
  <si>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</si>
  <si>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</si>
  <si>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</si>
  <si>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</si>
  <si>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</si>
  <si>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</si>
  <si>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</si>
  <si>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</si>
  <si>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</si>
  <si>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</si>
  <si>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</si>
  <si>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</si>
  <si>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</si>
  <si>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</si>
  <si>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</si>
  <si>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</si>
  <si>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</si>
  <si>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</si>
  <si>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</si>
  <si>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</si>
  <si>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</si>
  <si>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</si>
  <si>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</si>
  <si>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</si>
  <si>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</si>
  <si>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</si>
  <si>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</si>
  <si>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</si>
  <si>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</si>
  <si>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</si>
  <si>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</si>
  <si>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</si>
  <si>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</si>
  <si>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</si>
  <si>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</si>
  <si>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</si>
  <si>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</si>
  <si>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</si>
  <si>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</si>
  <si>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</si>
  <si>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</si>
  <si>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</si>
  <si>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</si>
  <si>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</si>
  <si>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</si>
  <si>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</si>
  <si>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</si>
  <si>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</si>
  <si>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</si>
  <si>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</si>
  <si>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</si>
  <si>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</si>
  <si>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</si>
  <si>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</si>
  <si>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</si>
  <si>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</si>
  <si>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</si>
  <si>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</si>
  <si>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</si>
  <si>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</si>
  <si>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</si>
  <si>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</si>
  <si>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</si>
  <si>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</si>
  <si>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</si>
  <si>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</si>
  <si>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</si>
  <si>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2021-20-20000057.0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</si>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</sst>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6" zoomScale="85" zoomScaleNormal="85" zoomScaleSheetLayoutView="40" zoomScalePageLayoutView="40" workbookViewId="0">
      <selection activeCell="K40" sqref="K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2713</v>
      </c>
      <c r="D15" s="35"/>
      <c r="E15" s="35"/>
      <c r="F15" s="5"/>
      <c r="G15" s="32" t="s">
        <v>1168</v>
      </c>
      <c r="H15" s="103" t="s">
        <v>459</v>
      </c>
      <c r="I15" s="32" t="s">
        <v>2624</v>
      </c>
      <c r="J15" s="108" t="s">
        <v>2626</v>
      </c>
      <c r="L15" s="205" t="s">
        <v>8</v>
      </c>
      <c r="M15" s="205"/>
      <c r="N15" s="124"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9">
        <v>900070338</v>
      </c>
      <c r="C20" s="5"/>
      <c r="D20" s="73"/>
      <c r="E20" s="5"/>
      <c r="F20" s="5"/>
      <c r="G20" s="5"/>
      <c r="H20" s="182"/>
      <c r="I20" s="145" t="s">
        <v>459</v>
      </c>
      <c r="J20" s="146" t="s">
        <v>471</v>
      </c>
      <c r="K20" s="147">
        <v>1609092900</v>
      </c>
      <c r="L20" s="148">
        <v>44246</v>
      </c>
      <c r="M20" s="148">
        <v>44561</v>
      </c>
      <c r="N20" s="131">
        <f>+(M20-L20)/30</f>
        <v>10.5</v>
      </c>
      <c r="O20" s="134"/>
      <c r="U20" s="130"/>
      <c r="V20" s="105">
        <f ca="1">NOW()</f>
        <v>44200.514147222224</v>
      </c>
      <c r="W20" s="105">
        <f ca="1">NOW()</f>
        <v>44200.514147222224</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CORPORACIÓN COMUNITARIA NUTRIR</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t="s">
        <v>2714</v>
      </c>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3">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3">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3">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3">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3">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3">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3">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3">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3">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3">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3">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3">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3">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3">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3">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3">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3">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3">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3">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3">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3">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3">
      <c r="A70" s="140">
        <v>23</v>
      </c>
      <c r="B70" s="118" t="s">
        <v>2708</v>
      </c>
      <c r="C70" s="120" t="s">
        <v>31</v>
      </c>
      <c r="D70" s="63" t="s">
        <v>2688</v>
      </c>
      <c r="E70" s="141">
        <v>43882</v>
      </c>
      <c r="F70" s="141">
        <v>44196</v>
      </c>
      <c r="G70" s="156">
        <f t="shared" si="3"/>
        <v>10.466666666666667</v>
      </c>
      <c r="H70" s="116" t="s">
        <v>2689</v>
      </c>
      <c r="I70" s="63" t="s">
        <v>711</v>
      </c>
      <c r="J70" s="63" t="s">
        <v>723</v>
      </c>
      <c r="K70" s="66">
        <v>2681556720</v>
      </c>
      <c r="L70" s="120" t="s">
        <v>1148</v>
      </c>
      <c r="M70" s="115">
        <v>1</v>
      </c>
      <c r="N70" s="120" t="s">
        <v>2634</v>
      </c>
      <c r="O70" s="120" t="s">
        <v>1148</v>
      </c>
      <c r="P70" s="79"/>
    </row>
    <row r="71" spans="1:16" s="7" customFormat="1" ht="24.75" customHeight="1" outlineLevel="1" x14ac:dyDescent="0.3">
      <c r="A71" s="140">
        <v>24</v>
      </c>
      <c r="B71" s="118" t="s">
        <v>2708</v>
      </c>
      <c r="C71" s="120" t="s">
        <v>31</v>
      </c>
      <c r="D71" s="63" t="s">
        <v>2688</v>
      </c>
      <c r="E71" s="141">
        <v>43882</v>
      </c>
      <c r="F71" s="141">
        <v>44196</v>
      </c>
      <c r="G71" s="156">
        <f t="shared" si="3"/>
        <v>10.466666666666667</v>
      </c>
      <c r="H71" s="64" t="s">
        <v>2689</v>
      </c>
      <c r="I71" s="63" t="s">
        <v>711</v>
      </c>
      <c r="J71" s="63" t="s">
        <v>722</v>
      </c>
      <c r="K71" s="66">
        <v>2681556720</v>
      </c>
      <c r="L71" s="120" t="s">
        <v>1148</v>
      </c>
      <c r="M71" s="115">
        <v>1</v>
      </c>
      <c r="N71" s="120" t="s">
        <v>2634</v>
      </c>
      <c r="O71" s="120" t="s">
        <v>1148</v>
      </c>
      <c r="P71" s="79"/>
    </row>
    <row r="72" spans="1:16" s="7" customFormat="1" ht="24.75" customHeight="1" outlineLevel="1" x14ac:dyDescent="0.3">
      <c r="A72" s="140">
        <v>25</v>
      </c>
      <c r="B72" s="118" t="s">
        <v>2708</v>
      </c>
      <c r="C72" s="120" t="s">
        <v>31</v>
      </c>
      <c r="D72" s="63" t="s">
        <v>2676</v>
      </c>
      <c r="E72" s="141">
        <v>43885</v>
      </c>
      <c r="F72" s="141">
        <v>44196</v>
      </c>
      <c r="G72" s="156">
        <f t="shared" si="3"/>
        <v>10.366666666666667</v>
      </c>
      <c r="H72" s="64" t="s">
        <v>2677</v>
      </c>
      <c r="I72" s="63" t="s">
        <v>711</v>
      </c>
      <c r="J72" s="63" t="s">
        <v>719</v>
      </c>
      <c r="K72" s="66">
        <v>1407528504</v>
      </c>
      <c r="L72" s="120" t="s">
        <v>1148</v>
      </c>
      <c r="M72" s="115">
        <v>1</v>
      </c>
      <c r="N72" s="120" t="s">
        <v>2634</v>
      </c>
      <c r="O72" s="120" t="s">
        <v>1148</v>
      </c>
      <c r="P72" s="79"/>
    </row>
    <row r="73" spans="1:16" s="7" customFormat="1" ht="24.75" customHeight="1" outlineLevel="1" x14ac:dyDescent="0.3">
      <c r="A73" s="140">
        <v>26</v>
      </c>
      <c r="B73" s="118" t="s">
        <v>2708</v>
      </c>
      <c r="C73" s="120" t="s">
        <v>31</v>
      </c>
      <c r="D73" s="63" t="s">
        <v>2690</v>
      </c>
      <c r="E73" s="141">
        <v>43885</v>
      </c>
      <c r="F73" s="141">
        <v>44196</v>
      </c>
      <c r="G73" s="156">
        <f t="shared" si="3"/>
        <v>10.366666666666667</v>
      </c>
      <c r="H73" s="64" t="s">
        <v>2691</v>
      </c>
      <c r="I73" s="63" t="s">
        <v>711</v>
      </c>
      <c r="J73" s="63" t="s">
        <v>729</v>
      </c>
      <c r="K73" s="66">
        <v>2082248724</v>
      </c>
      <c r="L73" s="120" t="s">
        <v>1148</v>
      </c>
      <c r="M73" s="115">
        <v>1</v>
      </c>
      <c r="N73" s="120" t="s">
        <v>2634</v>
      </c>
      <c r="O73" s="120" t="s">
        <v>1148</v>
      </c>
      <c r="P73" s="79"/>
    </row>
    <row r="74" spans="1:16" s="7" customFormat="1" ht="24.75" customHeight="1" outlineLevel="1" x14ac:dyDescent="0.3">
      <c r="A74" s="140">
        <v>27</v>
      </c>
      <c r="B74" s="118" t="s">
        <v>2708</v>
      </c>
      <c r="C74" s="120" t="s">
        <v>31</v>
      </c>
      <c r="D74" s="63" t="s">
        <v>2690</v>
      </c>
      <c r="E74" s="141">
        <v>43885</v>
      </c>
      <c r="F74" s="141">
        <v>44196</v>
      </c>
      <c r="G74" s="156">
        <f t="shared" si="3"/>
        <v>10.366666666666667</v>
      </c>
      <c r="H74" s="64" t="s">
        <v>2691</v>
      </c>
      <c r="I74" s="63" t="s">
        <v>711</v>
      </c>
      <c r="J74" s="63" t="s">
        <v>738</v>
      </c>
      <c r="K74" s="66">
        <v>2082248724</v>
      </c>
      <c r="L74" s="120" t="s">
        <v>1148</v>
      </c>
      <c r="M74" s="115">
        <v>1</v>
      </c>
      <c r="N74" s="120" t="s">
        <v>2634</v>
      </c>
      <c r="O74" s="120" t="s">
        <v>1148</v>
      </c>
      <c r="P74" s="79"/>
    </row>
    <row r="75" spans="1:16" s="7" customFormat="1" ht="24.75" customHeight="1" outlineLevel="1" x14ac:dyDescent="0.3">
      <c r="A75" s="140">
        <v>28</v>
      </c>
      <c r="B75" s="118" t="s">
        <v>2708</v>
      </c>
      <c r="C75" s="120" t="s">
        <v>31</v>
      </c>
      <c r="D75" s="63" t="s">
        <v>2692</v>
      </c>
      <c r="E75" s="141">
        <v>43889</v>
      </c>
      <c r="F75" s="141">
        <v>44196</v>
      </c>
      <c r="G75" s="156">
        <f t="shared" si="3"/>
        <v>10.233333333333333</v>
      </c>
      <c r="H75" s="64" t="s">
        <v>2693</v>
      </c>
      <c r="I75" s="63" t="s">
        <v>711</v>
      </c>
      <c r="J75" s="63" t="s">
        <v>720</v>
      </c>
      <c r="K75" s="66">
        <v>4991929660</v>
      </c>
      <c r="L75" s="120" t="s">
        <v>1148</v>
      </c>
      <c r="M75" s="115">
        <v>1</v>
      </c>
      <c r="N75" s="120" t="s">
        <v>2634</v>
      </c>
      <c r="O75" s="120" t="s">
        <v>1148</v>
      </c>
      <c r="P75" s="79"/>
    </row>
    <row r="76" spans="1:16" s="7" customFormat="1" ht="24.75" customHeight="1" outlineLevel="1" x14ac:dyDescent="0.3">
      <c r="A76" s="140">
        <v>29</v>
      </c>
      <c r="B76" s="118" t="s">
        <v>2708</v>
      </c>
      <c r="C76" s="120" t="s">
        <v>31</v>
      </c>
      <c r="D76" s="63" t="s">
        <v>2692</v>
      </c>
      <c r="E76" s="141">
        <v>43889</v>
      </c>
      <c r="F76" s="141">
        <v>44196</v>
      </c>
      <c r="G76" s="156">
        <f t="shared" si="3"/>
        <v>10.233333333333333</v>
      </c>
      <c r="H76" s="64" t="s">
        <v>2693</v>
      </c>
      <c r="I76" s="63" t="s">
        <v>711</v>
      </c>
      <c r="J76" s="63" t="s">
        <v>733</v>
      </c>
      <c r="K76" s="66">
        <v>4991929660</v>
      </c>
      <c r="L76" s="120" t="s">
        <v>1148</v>
      </c>
      <c r="M76" s="115">
        <v>1</v>
      </c>
      <c r="N76" s="120" t="s">
        <v>2634</v>
      </c>
      <c r="O76" s="120" t="s">
        <v>1148</v>
      </c>
      <c r="P76" s="79"/>
    </row>
    <row r="77" spans="1:16" s="7" customFormat="1" ht="24.75" customHeight="1" outlineLevel="1" x14ac:dyDescent="0.3">
      <c r="A77" s="140">
        <v>30</v>
      </c>
      <c r="B77" s="118" t="s">
        <v>2708</v>
      </c>
      <c r="C77" s="120" t="s">
        <v>31</v>
      </c>
      <c r="D77" s="63" t="s">
        <v>2692</v>
      </c>
      <c r="E77" s="141">
        <v>43889</v>
      </c>
      <c r="F77" s="141">
        <v>44196</v>
      </c>
      <c r="G77" s="156">
        <f t="shared" si="3"/>
        <v>10.233333333333333</v>
      </c>
      <c r="H77" s="64" t="s">
        <v>2693</v>
      </c>
      <c r="I77" s="63" t="s">
        <v>711</v>
      </c>
      <c r="J77" s="63" t="s">
        <v>724</v>
      </c>
      <c r="K77" s="66">
        <v>4991929660</v>
      </c>
      <c r="L77" s="120" t="s">
        <v>1148</v>
      </c>
      <c r="M77" s="115">
        <v>1</v>
      </c>
      <c r="N77" s="120" t="s">
        <v>2634</v>
      </c>
      <c r="O77" s="120" t="s">
        <v>1148</v>
      </c>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3">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3">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3">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v>0.03</v>
      </c>
      <c r="G179" s="161">
        <f>IF(F179&gt;0,SUM(E179+F179),"")</f>
        <v>0.05</v>
      </c>
      <c r="H179" s="5"/>
      <c r="I179" s="217" t="s">
        <v>2671</v>
      </c>
      <c r="J179" s="217"/>
      <c r="K179" s="217"/>
      <c r="L179" s="217"/>
      <c r="M179" s="168">
        <v>0.05</v>
      </c>
      <c r="O179" s="8"/>
      <c r="Q179" s="19"/>
      <c r="R179" s="155">
        <f>IF(M179&gt;0,SUM(L179+M179),"")</f>
        <v>0.05</v>
      </c>
      <c r="T179" s="19"/>
      <c r="U179" s="173" t="s">
        <v>1166</v>
      </c>
      <c r="V179" s="173"/>
      <c r="W179" s="173"/>
      <c r="X179" s="24">
        <v>0.02</v>
      </c>
      <c r="Y179" s="160"/>
      <c r="Z179" s="161" t="str">
        <f>IF(Y179&gt;0,SUM(E181+Y179),"")</f>
        <v/>
      </c>
      <c r="AA179" s="19"/>
      <c r="AB179" s="19"/>
    </row>
    <row r="180" spans="1:28" ht="23.4"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0.05</v>
      </c>
      <c r="D185" s="91" t="s">
        <v>2628</v>
      </c>
      <c r="E185" s="94">
        <f>+(C185*SUM(K20:K35))</f>
        <v>80454645</v>
      </c>
      <c r="F185" s="92"/>
      <c r="G185" s="93"/>
      <c r="H185" s="88"/>
      <c r="I185" s="90" t="s">
        <v>2627</v>
      </c>
      <c r="J185" s="162">
        <f>+SUM(M179:M183)</f>
        <v>0.05</v>
      </c>
      <c r="K185" s="198" t="s">
        <v>2628</v>
      </c>
      <c r="L185" s="198"/>
      <c r="M185" s="94">
        <f>+J185*(SUM(K20:K35))</f>
        <v>80454645</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41954</v>
      </c>
      <c r="D193" s="5"/>
      <c r="E193" s="122">
        <v>2995</v>
      </c>
      <c r="F193" s="5"/>
      <c r="G193" s="5"/>
      <c r="H193" s="143" t="s">
        <v>2709</v>
      </c>
      <c r="J193" s="5"/>
      <c r="K193" s="123">
        <v>38964</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2710</v>
      </c>
      <c r="J211" s="27" t="s">
        <v>2622</v>
      </c>
      <c r="K211" s="144" t="s">
        <v>2710</v>
      </c>
      <c r="L211" s="21"/>
      <c r="M211" s="21"/>
      <c r="N211" s="21"/>
      <c r="O211" s="8"/>
    </row>
    <row r="212" spans="1:15" x14ac:dyDescent="0.3">
      <c r="A212" s="9"/>
      <c r="B212" s="27" t="s">
        <v>2619</v>
      </c>
      <c r="C212" s="143" t="s">
        <v>2709</v>
      </c>
      <c r="D212" s="21"/>
      <c r="G212" s="27" t="s">
        <v>2621</v>
      </c>
      <c r="H212" s="144" t="s">
        <v>2711</v>
      </c>
      <c r="J212" s="27" t="s">
        <v>2623</v>
      </c>
      <c r="K212" s="143" t="s">
        <v>2712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a65d333d-5b59-4810-bc94-b80d9325abb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2021-01-04T17:18:56Z</cp:lastPrinted>
  <dcterms:created xsi:type="dcterms:W3CDTF">2020-10-14T21:57:42Z</dcterms:created>
  <dcterms:modified xsi:type="dcterms:W3CDTF">2021-01-04T17:20:31Z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