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<sst xmlns="http://schemas.openxmlformats.org/spreadsheetml/2006/main" count="3083" uniqueCount="2698">
  <si>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</si>
  <si>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</si>
  <si>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</si>
  <si>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</si>
  <si>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</si>
  <si>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</si>
  <si>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</si>
  <si>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</si>
  <si>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</si>
  <si>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</si>
  <si>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</si>
  <si>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</si>
  <si>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</si>
  <si>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</si>
  <si>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</si>
  <si>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</si>
  <si>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</si>
  <si>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</si>
  <si>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</si>
  <si>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</si>
  <si>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</si>
  <si>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</si>
  <si>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</si>
  <si>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</si>
  <si>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</si>
  <si>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</si>
  <si>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</si>
  <si>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</si>
  <si>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</si>
  <si>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</si>
  <si>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</si>
  <si>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</si>
  <si>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</si>
  <si>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</si>
  <si>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</si>
  <si>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</si>
  <si>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</si>
  <si>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</si>
  <si>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</si>
  <si>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</si>
  <si>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</si>
  <si>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</si>
  <si>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</si>
  <si>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</si>
  <si>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</si>
  <si>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</si>
  <si>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</si>
  <si>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</si>
  <si>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</si>
  <si>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</si>
  <si>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</si>
  <si>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</si>
  <si>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</si>
  <si>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</si>
  <si>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</si>
  <si>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</si>
  <si>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</si>
  <si>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</si>
  <si>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</si>
  <si>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</si>
  <si>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</si>
  <si>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</si>
  <si>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</si>
  <si>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</si>
  <si>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</si>
  <si>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</si>
  <si>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</si>
  <si>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</si>
  <si>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</si>
  <si>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</si>
  <si>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</si>
  <si>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</si>
  <si>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</si>
  <si>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</si>
  <si>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</si>
  <si>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</si>
  <si>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</si>
  <si>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</si>
  <si>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</si>
  <si>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</si>
  <si>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</si>
  <si>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</si>
  <si>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</si>
  <si>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</si>
  <si>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</si>
  <si>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</si>
  <si>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</si>
  <si>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</si>
  <si>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</si>
  <si>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</si>
  <si>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</si>
  <si>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</si>
  <si>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</si>
  <si>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</si>
  <si>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</si>
  <si>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</si>
  <si>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</si>
  <si>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</si>
  <si>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</si>
  <si>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</si>
  <si>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</si>
  <si>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</si>
  <si>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</si>
  <si>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</si>
  <si>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</si>
  <si>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</si>
  <si>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</si>
  <si>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</si>
  <si>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</si>
  <si>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</si>
  <si>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</si>
  <si>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</si>
  <si>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</si>
  <si>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</si>
  <si>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</si>
  <si>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</si>
  <si>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</si>
  <si>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</si>
  <si>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</si>
  <si>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</si>
  <si>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</si>
  <si>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</si>
  <si>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</si>
  <si>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</si>
  <si>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</si>
  <si>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</si>
  <si>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</si>
  <si>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</si>
  <si>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</si>
  <si>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</si>
  <si>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</si>
  <si>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</si>
  <si>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</si>
  <si>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</si>
  <si>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</si>
  <si>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</si>
  <si>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</si>
  <si>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</si>
  <si>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</si>
  <si>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</si>
  <si>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</si>
  <si>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</si>
  <si>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</si>
  <si>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</si>
  <si>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</si>
  <si>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</si>
  <si>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</si>
  <si>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</si>
  <si>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</si>
  <si>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</si>
  <si>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</si>
  <si>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</si>
  <si>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</si>
  <si>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</si>
  <si>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</si>
  <si>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</si>
  <si>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</si>
  <si>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</si>
  <si>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</si>
  <si>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</si>
  <si>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</si>
  <si>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</si>
  <si>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</si>
  <si>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</si>
  <si>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</si>
  <si>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</si>
  <si>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</si>
  <si>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</si>
  <si>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</si>
  <si>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</si>
  <si>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</si>
  <si>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</si>
  <si>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</si>
  <si>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</si>
  <si>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</si>
  <si>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</si>
  <si>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</si>
  <si>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</si>
  <si>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</si>
  <si>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</si>
  <si>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</si>
  <si>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</si>
  <si>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</si>
  <si>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</si>
  <si>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</si>
  <si>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</si>
  <si>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</si>
  <si>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</si>
  <si>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</si>
  <si>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</si>
  <si>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</si>
  <si>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</si>
  <si>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</si>
  <si>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</si>
  <si>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</si>
  <si>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</si>
  <si>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</si>
  <si>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</si>
  <si>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</si>
  <si>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</si>
  <si>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</si>
  <si>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</si>
  <si>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</si>
  <si>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</si>
  <si>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</si>
  <si>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</si>
  <si>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</si>
  <si>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</si>
  <si>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</si>
  <si>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</si>
  <si>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</si>
  <si>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</si>
  <si>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</si>
  <si>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</si>
  <si>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</si>
  <si>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</si>
  <si>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</si>
  <si>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</si>
  <si>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</si>
  <si>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</si>
  <si>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</si>
  <si>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</si>
  <si>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</si>
  <si>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</si>
  <si>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</si>
  <si>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</si>
  <si>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</si>
  <si>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</si>
  <si>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</si>
  <si>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</si>
  <si>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</si>
  <si>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</si>
  <si>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</si>
  <si>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</si>
  <si>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</si>
  <si>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</si>
  <si>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</si>
  <si>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</si>
  <si>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</si>
  <si>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</si>
  <si>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</si>
  <si>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</si>
  <si>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</si>
  <si>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</si>
  <si>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</si>
  <si>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</si>
  <si>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</si>
  <si>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</si>
  <si>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</si>
  <si>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</si>
  <si>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</si>
  <si>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</si>
  <si>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</si>
  <si>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</si>
  <si>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</si>
  <si>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</si>
  <si>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</si>
  <si>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</si>
  <si>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</si>
  <si>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</si>
  <si>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</si>
  <si>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</si>
  <si>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</si>
  <si>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</si>
  <si>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</si>
  <si>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</si>
  <si>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</si>
  <si>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</si>
  <si>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</si>
  <si>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</si>
  <si>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</si>
  <si>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</si>
  <si>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</si>
  <si>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</si>
  <si>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</si>
  <si>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</si>
  <si>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</si>
  <si>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</si>
  <si>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</si>
  <si>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</si>
  <si>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</si>
  <si>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</si>
  <si>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</si>
  <si>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</si>
  <si>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</si>
  <si>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</si>
  <si>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</si>
  <si>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</si>
  <si>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</si>
  <si>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</si>
  <si>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</si>
  <si>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</si>
  <si>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</si>
  <si>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</si>
  <si>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</si>
  <si>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</si>
  <si>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</si>
  <si>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</si>
  <si>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</si>
  <si>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</si>
  <si>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</si>
  <si>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</si>
  <si>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</si>
  <si>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</si>
  <si>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</si>
  <si>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</si>
  <si>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</si>
  <si>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</si>
  <si>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</si>
  <si>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</si>
  <si>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</si>
  <si>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</si>
  <si>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</si>
  <si>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</si>
  <si>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</si>
  <si>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</si>
  <si>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</si>
  <si>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</si>
  <si>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</si>
  <si>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</si>
  <si>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</si>
  <si>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</si>
  <si>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</si>
  <si>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</si>
  <si>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</si>
  <si>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</si>
  <si>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</si>
  <si>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</si>
  <si>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</si>
  <si>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</si>
  <si>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</si>
  <si>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</si>
  <si>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</si>
  <si>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</si>
  <si>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</si>
  <si>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</si>
  <si>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</si>
  <si>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</si>
  <si>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</si>
  <si>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</si>
  <si>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</si>
  <si>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</si>
  <si>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</si>
  <si>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</si>
  <si>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</si>
  <si>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</si>
  <si>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</si>
  <si>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</si>
  <si>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</si>
  <si>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</si>
  <si>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</si>
  <si>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</si>
  <si>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</si>
  <si>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</si>
  <si>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</si>
  <si>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</si>
  <si>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</si>
  <si>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</si>
  <si>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</si>
  <si>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</si>
  <si>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</si>
  <si>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</si>
  <si>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</si>
  <si>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</si>
  <si>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</si>
  <si>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</si>
  <si>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</si>
  <si>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</si>
  <si>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</si>
  <si>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</si>
  <si>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</si>
  <si>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</si>
  <si>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</si>
  <si>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</si>
  <si>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</si>
  <si>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</si>
  <si>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</si>
  <si>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</si>
  <si>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</si>
  <si>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</si>
  <si>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</si>
  <si>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</si>
  <si>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</si>
  <si>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</si>
  <si>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</si>
  <si>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</si>
  <si>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</si>
  <si>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</si>
  <si>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</si>
  <si>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</si>
  <si>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</si>
  <si>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</si>
  <si>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</si>
  <si>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</si>
  <si>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</si>
  <si>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</si>
  <si>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</si>
  <si>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</si>
  <si>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</si>
  <si>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</si>
  <si>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</si>
  <si>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</si>
  <si>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</si>
  <si>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</si>
  <si>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</si>
  <si>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</si>
  <si>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</si>
  <si>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</si>
  <si>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</si>
  <si>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</si>
  <si>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</si>
  <si>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</si>
  <si>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</si>
  <si>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</si>
  <si>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</si>
  <si>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</si>
  <si>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</si>
  <si>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</si>
  <si>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</si>
  <si>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</si>
  <si>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</si>
  <si>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</si>
  <si>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</si>
  <si>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</si>
  <si>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</si>
  <si>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</si>
  <si>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</si>
  <si>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</si>
  <si>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</si>
  <si>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</si>
  <si>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</si>
  <si>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</si>
  <si>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</si>
  <si>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</si>
  <si>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</si>
  <si>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</si>
  <si>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</si>
  <si>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</si>
  <si>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</si>
  <si>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</si>
  <si>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</si>
  <si>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</si>
  <si>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</si>
  <si>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</si>
  <si>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</si>
  <si>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</si>
  <si>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</si>
  <si>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</si>
  <si>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</si>
  <si>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</si>
  <si>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</si>
  <si>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</si>
  <si>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</si>
  <si>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</si>
  <si>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</si>
  <si>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</si>
  <si>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</si>
  <si>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</si>
  <si>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</si>
  <si>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</si>
  <si>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</si>
  <si>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</si>
  <si>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</si>
  <si>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</si>
  <si>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</si>
  <si>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</si>
  <si>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</si>
  <si>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</si>
  <si>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</si>
  <si>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</si>
  <si>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</si>
  <si>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</si>
  <si>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</si>
  <si>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</si>
  <si>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</si>
  <si>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</si>
  <si>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</si>
  <si>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</si>
  <si>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</si>
  <si>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</si>
  <si>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</si>
  <si>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</si>
  <si>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</si>
  <si>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</si>
  <si>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</si>
  <si>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</si>
  <si>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</si>
  <si>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</si>
  <si>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</si>
  <si>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</si>
  <si>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</si>
  <si>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</si>
  <si>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</si>
  <si>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</si>
  <si>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</si>
  <si>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</si>
  <si>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</si>
  <si>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</si>
  <si>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</si>
  <si>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</si>
  <si>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</si>
  <si>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</si>
  <si>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</si>
  <si>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</si>
  <si>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</si>
  <si>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</si>
  <si>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</si>
  <si>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</si>
  <si>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</si>
  <si>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</si>
  <si>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</si>
  <si>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</si>
  <si>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</si>
  <si>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</si>
  <si>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</si>
  <si>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</si>
  <si>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</si>
  <si>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</si>
  <si>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</si>
  <si>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</si>
  <si>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</si>
  <si>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</si>
  <si>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</si>
  <si>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</si>
  <si>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</si>
  <si>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</si>
  <si>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</si>
  <si>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</si>
  <si>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</si>
  <si>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</si>
  <si>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</si>
  <si>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</si>
  <si>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</si>
  <si>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</si>
  <si>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</si>
  <si>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</si>
  <si>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</si>
  <si>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</si>
  <si>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</si>
  <si>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</si>
  <si>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</si>
  <si>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</si>
  <si>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</si>
  <si>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</si>
  <si>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</si>
  <si>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</si>
  <si>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</si>
  <si>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</si>
  <si>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</si>
  <si>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</si>
  <si>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</si>
  <si>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</si>
  <si>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</si>
  <si>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</si>
  <si>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</si>
  <si>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</si>
  <si>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</si>
  <si>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</si>
  <si>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</si>
  <si>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</si>
  <si>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</si>
  <si>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</si>
  <si>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</si>
  <si>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</si>
  <si>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</si>
  <si>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</si>
  <si>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</si>
  <si>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</si>
  <si>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</si>
  <si>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</si>
  <si>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</si>
  <si>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</si>
  <si>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</si>
  <si>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</si>
  <si>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</si>
  <si>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</si>
  <si>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</si>
  <si>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</si>
  <si>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</si>
  <si>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</si>
  <si>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</si>
  <si>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</si>
  <si>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</si>
  <si>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</si>
  <si>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</si>
  <si>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</si>
  <si>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</si>
  <si>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</si>
  <si>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</si>
  <si>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</si>
  <si>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</si>
  <si>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</si>
  <si>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</si>
  <si>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</si>
  <si>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</si>
  <si>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</si>
  <si>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</si>
  <si>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</si>
  <si>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</si>
  <si>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</si>
  <si>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</si>
  <si>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</si>
  <si>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</si>
  <si>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</si>
  <si>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</si>
  <si>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</si>
  <si>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</si>
  <si>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</si>
  <si>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</si>
  <si>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</si>
  <si>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</si>
  <si>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</si>
  <si>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</si>
  <si>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</si>
  <si>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</si>
  <si>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</si>
  <si>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</si>
  <si>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</si>
  <si>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</si>
  <si>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</si>
  <si>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</si>
  <si>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</si>
  <si>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</si>
  <si>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</si>
  <si>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</si>
  <si>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</si>
  <si>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</si>
  <si>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</si>
  <si>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</si>
  <si>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</si>
  <si>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</si>
  <si>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</si>
  <si>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</si>
  <si>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</si>
  <si>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</si>
  <si>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</si>
  <si>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</si>
  <si>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</si>
  <si>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</si>
  <si>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</si>
  <si>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</si>
  <si>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</si>
  <si>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</si>
  <si>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</si>
  <si>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</si>
  <si>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</si>
  <si>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</si>
  <si>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</si>
  <si>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</si>
  <si>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</si>
  <si>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</si>
  <si>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</si>
  <si>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</si>
  <si>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</si>
  <si>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</si>
  <si>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</si>
  <si>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</si>
  <si>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</si>
  <si>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</si>
  <si>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</si>
  <si>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</si>
  <si>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</si>
  <si>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</si>
  <si>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</si>
  <si>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</si>
  <si>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</si>
  <si>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</si>
  <si>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</si>
  <si>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</si>
  <si>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</si>
  <si>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</si>
  <si>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</si>
  <si>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</si>
  <si>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</si>
  <si>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</si>
  <si>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</si>
  <si>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</si>
  <si>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</si>
  <si>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</si>
  <si>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</si>
  <si>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</si>
  <si>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</si>
  <si>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</si>
  <si>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</si>
  <si>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</si>
  <si>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</si>
  <si>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</si>
  <si>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</si>
  <si>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</si>
  <si>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</si>
  <si>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</si>
  <si>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</si>
  <si>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</si>
  <si>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</si>
  <si>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</si>
  <si>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</si>
  <si>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</si>
  <si>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</si>
  <si>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</si>
  <si>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</si>
  <si>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</si>
  <si>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</si>
  <si>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</si>
  <si>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</si>
  <si>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</si>
  <si>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</si>
  <si>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</si>
  <si>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</si>
  <si>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</si>
  <si>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</si>
  <si>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</si>
  <si>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</si>
  <si>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</si>
  <si>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</si>
  <si>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</si>
  <si>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</si>
  <si>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</si>
  <si>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</si>
  <si>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</si>
  <si>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</si>
  <si>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</si>
  <si>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</si>
  <si>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</si>
  <si>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</si>
  <si>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</si>
  <si>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</si>
  <si>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</si>
  <si>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</si>
  <si>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</si>
  <si>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</si>
  <si>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</si>
  <si>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</si>
  <si>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</si>
  <si>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</si>
  <si>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</si>
  <si>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</si>
  <si>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</si>
  <si>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</si>
  <si>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</si>
  <si>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</si>
  <si>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</si>
  <si>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</si>
  <si>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</si>
  <si>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</si>
  <si>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</si>
  <si>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</si>
  <si>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</si>
  <si>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</si>
  <si>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</si>
  <si>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</si>
  <si>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</si>
  <si>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</si>
  <si>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</si>
  <si>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</si>
  <si>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</si>
  <si>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</si>
  <si>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</si>
  <si>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</si>
  <si>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</si>
  <si>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</si>
  <si>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</si>
  <si>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</si>
  <si>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</si>
  <si>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</si>
  <si>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</si>
  <si>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</si>
  <si>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</si>
  <si>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</si>
  <si>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</si>
  <si>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</si>
  <si>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</si>
  <si>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</si>
  <si>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</si>
  <si>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</si>
  <si>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</si>
  <si>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</si>
  <si>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</si>
  <si>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</si>
  <si>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</si>
  <si>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</si>
  <si>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</si>
  <si>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</si>
  <si>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</si>
  <si>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</si>
  <si>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</si>
  <si>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</si>
  <si>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</si>
  <si>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</si>
  <si>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</si>
  <si>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</si>
  <si>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</si>
  <si>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</si>
  <si>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</si>
  <si>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</si>
  <si>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</si>
  <si>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</si>
  <si>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</si>
  <si>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</si>
  <si>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</si>
  <si>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</si>
  <si>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</si>
  <si>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</si>
  <si>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</si>
  <si>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</si>
  <si>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</si>
  <si>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</si>
  <si>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</si>
  <si>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</si>
  <si>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</si>
  <si>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</si>
  <si>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</si>
  <si>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</si>
  <si>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</si>
  <si>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</si>
  <si>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</si>
  <si>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</si>
  <si>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</si>
  <si>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</si>
  <si>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</si>
  <si>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</si>
  <si>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</si>
  <si>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</si>
  <si>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</si>
  <si>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</si>
  <si>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</si>
  <si>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</si>
  <si>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</si>
  <si>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</si>
  <si>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</si>
  <si>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</si>
  <si>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</si>
  <si>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</si>
  <si>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</si>
  <si>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</si>
  <si>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</si>
  <si>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</si>
  <si>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</si>
  <si>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</si>
  <si>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</si>
  <si>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</si>
  <si>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</si>
  <si>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</si>
  <si>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</si>
  <si>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</si>
  <si>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</si>
  <si>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</si>
  <si>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</si>
  <si>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</si>
  <si>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</si>
  <si>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</si>
  <si>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</si>
  <si>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</si>
  <si>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</si>
  <si>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</si>
  <si>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</si>
  <si>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</si>
  <si>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</si>
  <si>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</si>
  <si>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</si>
  <si>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</si>
  <si>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</si>
  <si>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</si>
  <si>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</si>
  <si>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</si>
  <si>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</si>
  <si>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</si>
  <si>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</si>
  <si>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</si>
  <si>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</si>
  <si>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</si>
  <si>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</si>
  <si>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</si>
  <si>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</si>
  <si>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</si>
  <si>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</si>
  <si>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</si>
  <si>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</si>
  <si>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</si>
  <si>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</si>
  <si>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</si>
  <si>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</si>
  <si>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</si>
  <si>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</si>
  <si>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</si>
  <si>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</si>
  <si>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</si>
  <si>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</si>
  <si>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</si>
  <si>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</si>
  <si>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</si>
  <si>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</si>
  <si>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</si>
  <si>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</si>
  <si>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</si>
  <si>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</si>
  <si>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</si>
  <si>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</si>
  <si>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</si>
  <si>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</si>
  <si>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</si>
  <si>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</si>
  <si>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</si>
  <si>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</si>
  <si>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</si>
  <si>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</si>
  <si>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</si>
  <si>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</si>
  <si>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</si>
  <si>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</si>
  <si>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</si>
  <si>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</si>
  <si>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</si>
  <si>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</si>
  <si>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</si>
  <si>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</si>
  <si>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</si>
  <si>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</si>
  <si>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</si>
  <si>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</si>
  <si>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</si>
  <si>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</si>
  <si>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</si>
  <si>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</si>
  <si>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</si>
  <si>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</si>
  <si>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</si>
  <si>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</si>
  <si>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</si>
  <si>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</si>
  <si>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</si>
  <si>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</si>
  <si>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</si>
  <si>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</si>
  <si>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</si>
  <si>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</si>
  <si>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</si>
  <si>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</si>
  <si>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</si>
  <si>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</si>
  <si>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</si>
  <si>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</si>
  <si>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</si>
  <si>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</si>
  <si>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</si>
  <si>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</si>
  <si>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</si>
  <si>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</si>
  <si>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</si>
  <si>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</si>
  <si>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</si>
  <si>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</si>
  <si>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</si>
  <si>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</si>
  <si>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</si>
  <si>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</si>
  <si>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</si>
  <si>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</si>
  <si>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</si>
  <si>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</si>
  <si>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</si>
  <si>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</si>
  <si>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</si>
  <si>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</si>
  <si>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</si>
  <si>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</si>
  <si>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</si>
  <si>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</si>
  <si>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</si>
  <si>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</si>
  <si>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</si>
  <si>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</si>
  <si>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</si>
  <si>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</si>
  <si>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</si>
  <si>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</si>
  <si>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</si>
  <si>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</si>
  <si>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</si>
  <si>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</si>
  <si>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</si>
  <si>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</si>
  <si>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</si>
  <si>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</si>
  <si>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</si>
  <si>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</si>
  <si>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</si>
  <si>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</si>
  <si>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</si>
  <si>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</si>
  <si>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</si>
  <si>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</si>
  <si>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</si>
  <si>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</si>
  <si>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</si>
  <si>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</si>
  <si>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</si>
  <si>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</si>
  <si>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</si>
  <si>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</si>
  <si>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</si>
  <si>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</si>
  <si>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</si>
  <si>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</si>
  <si>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</si>
  <si>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</si>
  <si>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</si>
  <si>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</si>
  <si>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</si>
  <si>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</si>
  <si>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</si>
  <si>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</si>
  <si>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</si>
  <si>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</si>
  <si>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</si>
  <si>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</si>
  <si>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</si>
  <si>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</si>
  <si>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</si>
  <si>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</si>
  <si>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</si>
  <si>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</si>
  <si>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</si>
  <si>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</si>
  <si>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</si>
  <si>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</si>
  <si>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</si>
  <si>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</si>
  <si>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</si>
  <si>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</si>
  <si>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</si>
  <si>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</si>
  <si>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</si>
  <si>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</si>
  <si>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</si>
  <si>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</si>
  <si>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</si>
  <si>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</si>
  <si>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</si>
  <si>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</si>
  <si>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</si>
  <si>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</si>
  <si>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</si>
  <si>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</si>
  <si>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</si>
  <si>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</si>
  <si>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</si>
  <si>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</si>
  <si>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</si>
  <si>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</si>
  <si>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</si>
  <si>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</si>
  <si>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</si>
  <si>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</si>
  <si>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</si>
  <si>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</si>
  <si>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</si>
  <si>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</si>
  <si>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</si>
  <si>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</si>
  <si>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</si>
  <si>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</si>
  <si>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</si>
  <si>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</si>
  <si>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</si>
  <si>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</si>
  <si>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</si>
  <si>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</si>
  <si>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</si>
  <si>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</si>
  <si>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</si>
  <si>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</si>
  <si>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</si>
  <si>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</si>
  <si>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</si>
  <si>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</si>
  <si>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</si>
  <si>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</si>
  <si>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</si>
  <si>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</si>
  <si>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</si>
  <si>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</si>
  <si>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</si>
  <si>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</si>
  <si>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</si>
  <si>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</si>
  <si>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</si>
  <si>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</si>
  <si>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</si>
  <si>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</si>
  <si>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</si>
  <si>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</si>
  <si>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</si>
  <si>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</si>
  <si>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</si>
  <si>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</si>
  <si>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</si>
  <si>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</si>
  <si>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</si>
  <si>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</si>
  <si>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</si>
  <si>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</si>
  <si>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</si>
  <si>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</si>
  <si>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</si>
  <si>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</si>
  <si>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</si>
  <si>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</si>
  <si>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</si>
  <si>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</si>
  <si>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</si>
  <si>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</si>
  <si>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</si>
  <si>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</si>
  <si>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</si>
  <si>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</si>
  <si>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</si>
  <si>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</si>
  <si>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</si>
  <si>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</si>
  <si>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</si>
  <si>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</si>
  <si>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</si>
  <si>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</si>
  <si>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</si>
  <si>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</si>
  <si>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</si>
  <si>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</si>
  <si>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</si>
  <si>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</si>
  <si>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</si>
  <si>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</si>
  <si>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</si>
  <si>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</si>
  <si>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</si>
  <si>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</si>
  <si>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</si>
  <si>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</si>
  <si>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</si>
  <si>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</si>
  <si>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</si>
  <si>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</si>
  <si>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</si>
  <si>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</si>
  <si>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</si>
  <si>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</si>
  <si>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</si>
  <si>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</si>
  <si>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</si>
  <si>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</si>
  <si>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</si>
  <si>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</si>
  <si>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</si>
  <si>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</si>
  <si>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</si>
  <si>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</si>
  <si>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</si>
  <si>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</si>
  <si>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</si>
  <si>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</si>
  <si>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</si>
  <si>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</si>
  <si>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</si>
  <si>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</si>
  <si>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</si>
  <si>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</si>
  <si>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</si>
  <si>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</si>
  <si>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</si>
  <si>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</si>
  <si>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</si>
  <si>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</si>
  <si>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</si>
  <si>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</si>
  <si>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</si>
  <si>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</si>
  <si>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</si>
  <si>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</si>
  <si>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</si>
  <si>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</si>
  <si>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</si>
  <si>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</si>
  <si>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</si>
  <si>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</si>
  <si>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</si>
  <si>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</si>
  <si>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</si>
  <si>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</si>
  <si>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</si>
  <si>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</si>
  <si>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</si>
  <si>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</si>
  <si>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</si>
  <si>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</si>
  <si>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</si>
  <si>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</si>
  <si>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</si>
  <si>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</si>
  <si>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</si>
  <si>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</si>
  <si>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</si>
  <si>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</si>
  <si>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</si>
  <si>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</si>
  <si>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</si>
  <si>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</si>
  <si>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</si>
  <si>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</si>
  <si>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</si>
  <si>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</si>
  <si>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</si>
  <si>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</si>
  <si>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</si>
  <si>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</si>
  <si>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</si>
  <si>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</si>
  <si>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</si>
  <si>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</si>
  <si>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</si>
  <si>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</si>
  <si>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</si>
  <si>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</si>
  <si>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</si>
  <si>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</si>
  <si>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</si>
  <si>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</si>
  <si>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</si>
  <si>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</si>
  <si>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</si>
  <si>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</si>
  <si>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</si>
  <si>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</si>
  <si>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</si>
  <si>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</si>
  <si>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</si>
  <si>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</si>
  <si>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</si>
  <si>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</si>
  <si>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</si>
  <si>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</si>
  <si>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</si>
  <si>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</si>
  <si>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</si>
  <si>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</si>
  <si>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</si>
  <si>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</si>
  <si>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</si>
  <si>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</si>
  <si>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</si>
  <si>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</si>
  <si>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</si>
  <si>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</si>
  <si>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</si>
  <si>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</si>
  <si>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</si>
  <si>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</si>
  <si>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</si>
  <si>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</si>
  <si>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</si>
  <si>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</si>
  <si>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</si>
  <si>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</si>
  <si>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</si>
  <si>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</si>
  <si>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</si>
  <si>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</si>
  <si>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</si>
  <si>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</si>
  <si>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</si>
  <si>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</si>
  <si>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</si>
  <si>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</si>
  <si>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</si>
  <si>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</si>
  <si>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</si>
  <si>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</si>
  <si>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</si>
  <si>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</si>
  <si>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</si>
  <si>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</si>
  <si>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</si>
  <si>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</si>
  <si>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</si>
  <si>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</si>
  <si>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</si>
  <si>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</si>
  <si>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</si>
  <si>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</si>
  <si>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</si>
  <si>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</si>
  <si>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</si>
  <si>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</si>
  <si>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</si>
  <si>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</si>
  <si>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</si>
  <si>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</si>
  <si>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</si>
  <si>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</si>
  <si>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</si>
  <si>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</si>
  <si>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</si>
  <si>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</si>
  <si>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</si>
  <si>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</si>
  <si>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</si>
  <si>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</si>
  <si>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</si>
  <si>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</si>
  <si>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</si>
  <si>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</si>
  <si>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</si>
  <si>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</si>
  <si>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</si>
  <si>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</si>
  <si>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</si>
  <si>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</si>
  <si>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</si>
  <si>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</si>
  <si>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</si>
  <si>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</si>
  <si>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</si>
  <si>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</si>
  <si>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</si>
  <si>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</si>
  <si>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</si>
  <si>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</si>
  <si>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</si>
  <si>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</si>
  <si>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</si>
  <si>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</si>
  <si>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</si>
  <si>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</si>
  <si>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</si>
  <si>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</si>
  <si>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</si>
  <si>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</si>
  <si>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</si>
  <si>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</si>
  <si>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</si>
  <si>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</si>
  <si>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</si>
  <si>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</si>
  <si>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</si>
  <si>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</si>
  <si>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</si>
  <si>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</si>
  <si>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</si>
  <si>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</si>
  <si>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</si>
  <si>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</si>
  <si>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</si>
  <si>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</si>
  <si>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</si>
  <si>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</si>
  <si>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</si>
  <si>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</si>
  <si>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</si>
  <si>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</si>
  <si>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</si>
  <si>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</si>
  <si>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</si>
  <si>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</si>
  <si>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</si>
  <si>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</si>
  <si>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</si>
  <si>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</si>
  <si>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</si>
  <si>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</si>
  <si>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</si>
  <si>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</si>
  <si>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</si>
  <si>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</si>
  <si>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</si>
  <si>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</si>
  <si>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</si>
  <si>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</si>
  <si>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</si>
  <si>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</si>
  <si>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</si>
  <si>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</si>
  <si>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</si>
  <si>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</si>
  <si>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</si>
  <si>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</si>
  <si>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</si>
  <si>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</si>
  <si>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</si>
  <si>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</si>
  <si>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</si>
  <si>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</si>
  <si>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</si>
  <si>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</si>
  <si>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</si>
  <si>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</si>
  <si>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</si>
  <si>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</si>
  <si>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</si>
  <si>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</si>
  <si>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</si>
  <si>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</si>
  <si>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</si>
  <si>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</si>
  <si>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</si>
  <si>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</si>
  <si>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</si>
  <si>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</si>
  <si>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</si>
  <si>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</si>
  <si>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</si>
  <si>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</si>
  <si>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</si>
  <si>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</si>
  <si>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</si>
  <si>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</si>
  <si>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</si>
  <si>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</si>
  <si>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</si>
  <si>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</si>
  <si>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</si>
  <si>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</si>
  <si>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</si>
  <si>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</si>
  <si>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</si>
  <si>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</si>
  <si>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</si>
  <si>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</si>
  <si>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</si>
  <si>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</si>
  <si>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</si>
  <si>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</si>
  <si>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</si>
  <si>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</si>
  <si>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</si>
  <si>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</si>
  <si>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</si>
  <si>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</si>
  <si>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</si>
  <si>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</si>
  <si>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</si>
  <si>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</si>
  <si>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</si>
  <si>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</si>
  <si>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</si>
  <si>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</si>
  <si>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</si>
  <si>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</si>
  <si>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</si>
  <si>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</si>
  <si>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</si>
  <si>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</si>
  <si>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</si>
  <si>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</si>
  <si>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</si>
  <si>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</si>
  <si>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</si>
  <si>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</si>
  <si>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</si>
  <si>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</si>
  <si>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</si>
  <si>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</si>
  <si>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</si>
  <si>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</si>
  <si>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</si>
  <si>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</si>
  <si>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</si>
  <si>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</si>
  <si>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</si>
  <si>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</si>
  <si>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</si>
  <si>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</si>
  <si>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</si>
  <si>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</si>
  <si>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</si>
  <si>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</si>
  <si>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</si>
  <si>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</si>
  <si>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</si>
  <si>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</si>
  <si>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</si>
  <si>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</si>
  <si>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</si>
  <si>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</si>
  <si>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</si>
  <si>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</si>
  <si>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</si>
  <si>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</si>
  <si>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</si>
  <si>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</si>
  <si>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</si>
  <si>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</si>
  <si>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</si>
  <si>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</si>
  <si>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</si>
  <si>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</si>
  <si>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</si>
  <si>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</si>
  <si>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</si>
  <si>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</si>
  <si>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</si>
  <si>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</si>
  <si>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</si>
  <si>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</si>
  <si>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</si>
  <si>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</si>
  <si>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</si>
  <si>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</si>
  <si>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</si>
  <si>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</si>
  <si>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</si>
  <si>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</si>
  <si>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</si>
  <si>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</si>
  <si>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</si>
  <si>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</si>
  <si>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</si>
  <si>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</si>
  <si>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</si>
  <si>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</si>
  <si>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</si>
  <si>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</si>
  <si>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</si>
  <si>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</si>
  <si>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</si>
  <si>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</si>
  <si>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</si>
  <si>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</si>
  <si>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</si>
  <si>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</si>
  <si>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</si>
  <si>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</si>
  <si>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</si>
  <si>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</si>
  <si>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</si>
  <si>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</si>
  <si>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</si>
  <si>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</si>
  <si>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</si>
  <si>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</si>
  <si>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</si>
  <si>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</si>
  <si>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</si>
  <si>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</si>
  <si>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</si>
  <si>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</si>
  <si>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</si>
  <si>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</si>
  <si>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</si>
  <si>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</si>
  <si>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</si>
  <si>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</si>
  <si>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</si>
  <si>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</si>
  <si>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</si>
  <si>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</si>
  <si>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</si>
  <si>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</si>
  <si>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</si>
  <si>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</si>
  <si>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</si>
  <si>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</si>
  <si>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</si>
  <si>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</si>
  <si>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</si>
  <si>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</si>
  <si>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</si>
  <si>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</si>
  <si>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</si>
  <si>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</si>
  <si>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</si>
  <si>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</si>
  <si>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</si>
  <si>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</si>
  <si>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</si>
  <si>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</si>
  <si>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</si>
  <si>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</si>
  <si>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</si>
  <si>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</si>
  <si>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</si>
  <si>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</si>
  <si>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</si>
  <si>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</si>
  <si>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</si>
  <si>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</si>
  <si>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</si>
  <si>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</si>
  <si>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</si>
  <si>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</si>
  <si>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</si>
  <si>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</si>
  <si>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</si>
  <si>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</si>
  <si>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</si>
  <si>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</si>
  <si>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</si>
  <si>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</si>
  <si>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</si>
  <si>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</si>
  <si>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</si>
  <si>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</si>
  <si>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</si>
  <si>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</si>
  <si>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</si>
  <si>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</si>
  <si>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</si>
  <si>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</si>
  <si>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</si>
  <si>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</si>
  <si>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</si>
  <si>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</si>
  <si>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</si>
  <si>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</si>
  <si>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</si>
  <si>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</si>
  <si>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</si>
  <si>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</si>
  <si>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</si>
  <si>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</si>
  <si>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</si>
  <si>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</si>
  <si>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</si>
  <si>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</si>
  <si>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</si>
  <si>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</si>
  <si>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</si>
  <si>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</si>
  <si>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</si>
  <si>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</si>
  <si>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</si>
  <si>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</si>
  <si>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</si>
  <si>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</si>
  <si>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</si>
  <si>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</si>
  <si>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</si>
  <si>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</si>
  <si>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</si>
  <si>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</si>
  <si>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</si>
  <si>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</si>
  <si>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</si>
  <si>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</si>
  <si>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</si>
  <si>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</si>
  <si>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</si>
  <si>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</si>
  <si>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</si>
  <si>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</si>
  <si>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</si>
  <si>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</si>
  <si>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</si>
  <si>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</si>
  <si>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</si>
  <si>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</si>
  <si>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</si>
  <si>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</si>
  <si>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</si>
  <si>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</si>
  <si>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</si>
  <si>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</si>
  <si>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</si>
  <si>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</si>
  <si>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</si>
  <si>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</si>
  <si>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</si>
  <si>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</si>
  <si>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</si>
  <si>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</si>
  <si>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</si>
  <si>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</si>
  <si>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</si>
  <si>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</si>
  <si>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</si>
  <si>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</si>
  <si>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</si>
  <si>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</si>
  <si>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</si>
  <si>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</si>
  <si>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</si>
  <si>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</si>
  <si>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</si>
  <si>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</si>
  <si>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</si>
  <si>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</si>
  <si>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</si>
  <si>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</si>
  <si>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</si>
  <si>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</si>
  <si>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</si>
  <si>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</si>
  <si>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</si>
  <si>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</si>
  <si>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</si>
  <si>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</si>
  <si>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</si>
  <si>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</si>
  <si>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</si>
  <si>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</si>
  <si>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</si>
  <si>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</si>
  <si>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</si>
  <si>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</si>
  <si>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</si>
  <si>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</si>
  <si>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</si>
  <si>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</si>
  <si>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</si>
  <si>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</si>
  <si>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</si>
  <si>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</si>
  <si>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</si>
  <si>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</si>
  <si>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</si>
  <si>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</si>
  <si>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</si>
  <si>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</si>
  <si>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</si>
  <si>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</si>
  <si>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</si>
  <si>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</si>
  <si>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</si>
  <si>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</si>
  <si>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</si>
  <si>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</si>
  <si>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</si>
  <si>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</si>
  <si>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</si>
  <si>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</si>
  <si>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</si>
  <si>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</si>
  <si>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</si>
  <si>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</si>
  <si>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</si>
  <si>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</si>
  <si>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</si>
  <si>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</si>
  <si>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</si>
  <si>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</si>
  <si>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</si>
  <si>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</si>
  <si>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</si>
  <si>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</si>
  <si>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</si>
  <si>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</si>
  <si>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</si>
  <si>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</si>
  <si>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</si>
  <si>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</si>
  <si>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</si>
  <si>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</si>
  <si>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</si>
  <si>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</si>
  <si>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</si>
  <si>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</si>
  <si>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</si>
  <si>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</si>
  <si>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</si>
  <si>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</si>
  <si>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</si>
  <si>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</si>
  <si>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</si>
  <si>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</si>
  <si>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</si>
  <si>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</si>
  <si>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</si>
  <si>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</si>
  <si>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</si>
  <si>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</si>
  <si>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</si>
  <si>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</si>
  <si>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</si>
  <si>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</si>
  <si>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</si>
  <si>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</si>
  <si>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</si>
  <si>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</si>
  <si>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</si>
  <si>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</si>
  <si>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</si>
  <si>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</si>
  <si>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</si>
  <si>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</si>
  <si>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</si>
  <si>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</si>
  <si>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</si>
  <si>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</si>
  <si>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</si>
  <si>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</si>
  <si>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</si>
  <si>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</si>
  <si>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</si>
  <si>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</si>
  <si>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</si>
  <si>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</si>
  <si>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</si>
  <si>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</si>
  <si>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</si>
  <si>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</si>
  <si>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</si>
  <si>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</si>
  <si>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</si>
  <si>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</si>
  <si>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</si>
  <si>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</si>
  <si>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</si>
  <si>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</si>
  <si>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</si>
  <si>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</si>
  <si>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</si>
  <si>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</si>
  <si>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</si>
  <si>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</si>
  <si>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</si>
  <si>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</si>
  <si>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</si>
  <si>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</si>
  <si>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</si>
  <si>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</si>
  <si>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</si>
  <si>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</si>
  <si>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</si>
  <si>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</si>
  <si>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</si>
  <si>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</si>
  <si>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</si>
  <si>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</si>
  <si>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</si>
  <si>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</si>
  <si>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</si>
  <si>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</si>
  <si>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</si>
  <si>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</si>
  <si>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</si>
  <si>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</si>
  <si>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</si>
  <si>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</si>
  <si>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</si>
  <si>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</si>
  <si>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</si>
  <si>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</si>
  <si>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</si>
  <si>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</si>
  <si>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</si>
  <si>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</si>
  <si>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</si>
  <si>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</si>
  <si>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</si>
  <si>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</si>
  <si>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</si>
  <si>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</si>
  <si>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</si>
  <si>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</si>
  <si>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</si>
  <si>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</si>
  <si>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</si>
  <si>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</si>
  <si>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</si>
  <si>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</si>
  <si>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</si>
  <si>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</si>
  <si>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</si>
  <si>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</si>
  <si>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</si>
  <si>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</si>
  <si>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</si>
  <si>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</si>
  <si>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</si>
  <si>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</si>
  <si>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</si>
  <si>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</si>
  <si>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</si>
  <si>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</si>
  <si>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</si>
  <si>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</si>
  <si>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</si>
  <si>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</si>
  <si>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</si>
  <si>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</si>
  <si>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</si>
  <si>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</si>
  <si>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</si>
  <si>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</si>
  <si>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</si>
  <si>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</si>
  <si>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</si>
  <si>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</si>
  <si>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</si>
  <si>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</si>
  <si>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</si>
  <si>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</si>
  <si>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</si>
  <si>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</si>
  <si>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</si>
  <si>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</si>
  <si>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</si>
  <si>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</si>
  <si>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</si>
  <si>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</si>
  <si>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</si>
  <si>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</si>
  <si>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</si>
  <si>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</si>
  <si>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</si>
  <si>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</si>
  <si>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</si>
  <si>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</si>
  <si>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</si>
  <si>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</si>
  <si>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</si>
  <si>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</si>
  <si>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</si>
  <si>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</si>
  <si>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</si>
  <si>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</si>
  <si>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</si>
  <si>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</si>
  <si>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</si>
  <si>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</si>
  <si>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</si>
  <si>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</si>
  <si>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</si>
  <si>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</si>
  <si>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</si>
  <si>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</si>
  <si>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</si>
  <si>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</si>
  <si>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</si>
  <si>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</si>
  <si>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</si>
  <si>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</si>
  <si>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</si>
  <si>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</si>
  <si>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</si>
  <si>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</si>
  <si>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</si>
  <si>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</si>
  <si>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</si>
  <si>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</si>
  <si>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</si>
  <si>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</si>
  <si>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</si>
  <si>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</si>
  <si>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</si>
  <si>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</si>
  <si>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</si>
  <si>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</si>
  <si>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</si>
  <si>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</si>
  <si>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</si>
  <si>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</si>
  <si>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</si>
  <si>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</si>
  <si>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</si>
  <si>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</si>
  <si>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</si>
  <si>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</si>
  <si>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</si>
  <si>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</si>
  <si>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</si>
  <si>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</si>
  <si>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</si>
  <si>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</si>
  <si>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</si>
  <si>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</si>
  <si>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</si>
  <si>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</si>
  <si>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</si>
  <si>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</si>
  <si>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</si>
  <si>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</si>
  <si>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</si>
  <si>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</si>
  <si>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</si>
  <si>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</si>
  <si>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</si>
  <si>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</si>
  <si>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</si>
  <si>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</si>
  <si>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</si>
  <si>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</si>
  <si>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</si>
  <si>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</si>
  <si>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</si>
  <si>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</si>
  <si>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</si>
  <si>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</si>
  <si>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</si>
  <si>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</si>
  <si>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</si>
  <si>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</si>
  <si>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</si>
  <si>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</si>
  <si>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</si>
  <si>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</si>
  <si>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</si>
  <si>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</si>
  <si>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</si>
  <si>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</si>
  <si>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</si>
  <si>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</si>
  <si>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</si>
  <si>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</si>
  <si>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</si>
  <si>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</si>
  <si>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</si>
  <si>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</si>
  <si>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</si>
  <si>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</si>
  <si>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</si>
  <si>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</si>
  <si>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</si>
  <si>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</si>
  <si>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</si>
  <si>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</si>
  <si>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</si>
  <si>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</si>
  <si>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</si>
  <si>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</si>
  <si>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</si>
  <si>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</si>
  <si>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</si>
  <si>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</si>
  <si>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</si>
  <si>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</si>
  <si>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</si>
  <si>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</si>
  <si>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</si>
  <si>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</si>
  <si>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</si>
  <si>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</si>
  <si>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</si>
  <si>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</si>
  <si>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</si>
  <si>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</si>
  <si>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</si>
  <si>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</si>
  <si>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</si>
  <si>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</si>
  <si>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</si>
  <si>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</si>
  <si>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</si>
  <si>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</si>
  <si>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</si>
  <si>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</si>
  <si>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</si>
  <si>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</si>
  <si>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</si>
  <si>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</si>
  <si>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</si>
  <si>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</si>
  <si>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</si>
  <si>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</si>
  <si>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</si>
  <si>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</si>
  <si>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</si>
  <si>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</si>
  <si>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</si>
  <si>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</si>
  <si>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</si>
  <si>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</si>
  <si>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</si>
  <si>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</si>
  <si>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</si>
  <si>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</si>
  <si>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</si>
  <si>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</si>
  <si>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</si>
  <si>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</si>
  <si>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</si>
  <si>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</si>
  <si>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</si>
  <si>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</si>
  <si>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</si>
  <si>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</si>
  <si>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</si>
  <si>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</si>
  <si>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</si>
  <si>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</si>
  <si>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</si>
  <si>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</si>
  <si>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</si>
  <si>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</si>
  <si>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</si>
  <si>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</si>
  <si>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</si>
  <si>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</si>
  <si>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</si>
  <si>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</si>
  <si>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</si>
  <si>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</si>
  <si>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</si>
  <si>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</si>
  <si>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</si>
  <si>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</si>
  <si>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</si>
  <si>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</si>
  <si>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</si>
  <si>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</si>
  <si>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</si>
  <si>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</si>
  <si>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</si>
  <si>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</si>
  <si>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</si>
  <si>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</si>
  <si>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</si>
  <si>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</si>
  <si>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</si>
  <si>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</si>
  <si>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</si>
  <si>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</si>
  <si>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</si>
  <si>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</si>
  <si>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</si>
  <si>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</si>
  <si>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</si>
  <si>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</si>
  <si>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</si>
  <si>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</si>
  <si>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</si>
  <si>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</si>
  <si>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</si>
  <si>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</si>
  <si>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</si>
  <si>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</si>
  <si>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</si>
  <si>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</si>
  <si>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</si>
  <si>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</si>
  <si>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</si>
  <si>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</si>
  <si>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</si>
  <si>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</si>
  <si>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</si>
  <si>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</si>
  <si>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</si>
  <si>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</si>
  <si>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</si>
  <si>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</si>
  <si>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</si>
  <si>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</si>
  <si>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</si>
  <si>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</si>
  <si>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</si>
  <si>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</si>
  <si>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</si>
  <si>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</si>
  <si>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</si>
  <si>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</si>
  <si>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</si>
  <si>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</si>
  <si>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</si>
  <si>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</si>
  <si>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</si>
  <si>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</si>
  <si>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</si>
  <si>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</si>
  <si>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</si>
  <si>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</si>
  <si>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</si>
  <si>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</si>
  <si>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</si>
  <si>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</si>
  <si>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</si>
  <si>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</si>
  <si>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</si>
  <si>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</si>
  <si>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</si>
  <si>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</si>
  <si>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</si>
  <si>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</si>
  <si>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</si>
  <si>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</si>
  <si>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</si>
  <si>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</si>
  <si>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</si>
  <si>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</si>
  <si>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</si>
  <si>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</si>
  <si>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</si>
  <si>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</si>
  <si>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</si>
  <si>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</si>
  <si>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</si>
  <si>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</si>
  <si>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</si>
  <si>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</si>
  <si>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</si>
  <si>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</si>
  <si>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</si>
  <si>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</si>
  <si>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</si>
  <si>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</si>
  <si>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</si>
  <si>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</si>
  <si>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</si>
  <si>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</si>
  <si>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</si>
  <si>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</si>
  <si>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</si>
  <si>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</si>
  <si>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</si>
  <si>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</si>
  <si>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</si>
  <si>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</si>
  <si>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</si>
  <si>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</si>
  <si>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</si>
  <si>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</si>
  <si>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</si>
  <si>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</si>
  <si>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</si>
  <si>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</si>
  <si>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</si>
  <si>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</si>
  <si>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</si>
  <si>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</si>
  <si>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</si>
  <si>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</si>
  <si>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</si>
  <si>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</si>
  <si>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</si>
  <si>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</si>
  <si>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</si>
  <si>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</si>
  <si>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</si>
  <si>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</si>
  <si>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</si>
  <si>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</si>
  <si>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</si>
  <si>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</si>
  <si>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</si>
  <si>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</si>
  <si>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</si>
  <si>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</si>
  <si>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</si>
  <si>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</si>
  <si>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</si>
  <si>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</si>
  <si>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</si>
  <si>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</si>
  <si>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</si>
  <si>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</si>
  <si>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</si>
  <si>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</si>
  <si>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</si>
  <si>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</si>
  <si>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</si>
  <si>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</si>
  <si>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</si>
  <si>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</si>
  <si>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</si>
  <si>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</si>
  <si>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</si>
  <si>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</si>
  <si>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</si>
  <si>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</si>
  <si>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</si>
  <si>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</si>
  <si>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</si>
  <si>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</si>
  <si>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</si>
  <si>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</si>
  <si>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</si>
  <si>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</si>
  <si>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</si>
  <si>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</si>
  <si>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</si>
  <si>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</si>
  <si>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</si>
  <si>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</si>
  <si>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</si>
  <si>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</si>
  <si>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</si>
  <si>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</si>
  <si>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</si>
  <si>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</si>
  <si>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</si>
  <si>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</si>
  <si>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</si>
  <si>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</si>
  <si>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</si>
  <si>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</si>
  <si>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</si>
  <si>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</si>
  <si>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</si>
  <si>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</si>
  <si>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</si>
  <si>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</si>
  <si>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</si>
  <si>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</si>
  <si>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</si>
  <si>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</si>
  <si>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</si>
  <si>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</si>
  <si>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</si>
  <si>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</si>
  <si>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</si>
  <si>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</si>
  <si>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</si>
  <si>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</si>
  <si>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</si>
  <si>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</si>
  <si>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</si>
  <si>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</si>
  <si>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</si>
  <si>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</si>
  <si>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</si>
  <si>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</si>
  <si>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</si>
  <si>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</si>
  <si>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</si>
  <si>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</si>
  <si>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</si>
  <si>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</si>
  <si>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</si>
  <si>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</si>
  <si>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</si>
  <si>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</si>
  <si>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</si>
  <si>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</si>
  <si>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</si>
  <si>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</si>
  <si>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</si>
  <si>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</si>
  <si>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</si>
  <si>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</si>
  <si>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</si>
  <si>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</si>
  <si>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</si>
  <si>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</si>
  <si>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</si>
  <si>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</si>
  <si>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</si>
  <si>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</si>
  <si>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</si>
  <si>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</si>
  <si>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</si>
  <si>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</si>
  <si>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</si>
  <si>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</si>
  <si>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</si>
  <si>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</si>
  <si>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</si>
  <si>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</si>
  <si>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</si>
  <si>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</si>
  <si>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</si>
  <si>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</si>
  <si>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</si>
  <si>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</si>
  <si>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</si>
  <si>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</si>
  <si>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</si>
  <si>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</si>
  <si>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</si>
  <si>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</si>
  <si>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</si>
  <si>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</si>
  <si>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</si>
  <si>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</si>
  <si>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</si>
  <si>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</si>
  <si>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</si>
  <si>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</si>
  <si>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</si>
  <si>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</si>
  <si>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</si>
  <si>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</si>
  <si>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</si>
  <si>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</si>
  <si>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</si>
  <si>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</si>
  <si>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</si>
  <si>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</si>
  <si>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</si>
  <si>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</si>
  <si>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</si>
  <si>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</si>
  <si>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</si>
  <si>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</si>
  <si>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</si>
  <si>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</si>
  <si>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</si>
  <si>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</si>
  <si>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</si>
  <si>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</si>
  <si>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</si>
  <si>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</si>
  <si>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</si>
  <si>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</si>
  <si>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</si>
  <si>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</si>
  <si>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</si>
  <si>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</si>
  <si>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</si>
  <si>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</si>
  <si>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</si>
  <si>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</si>
  <si>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</si>
  <si>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</si>
  <si>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</si>
  <si>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</si>
  <si>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</si>
  <si>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</si>
  <si>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</si>
  <si>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</si>
  <si>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</si>
  <si>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</si>
  <si>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</si>
  <si>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</si>
  <si>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</si>
  <si>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</si>
  <si>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</si>
  <si>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</si>
  <si>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</si>
  <si>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</si>
  <si>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</si>
  <si>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</si>
  <si>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</si>
  <si>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</si>
  <si>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</si>
  <si>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</si>
  <si>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</si>
  <si>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</si>
  <si>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</si>
  <si>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</si>
  <si>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</si>
  <si>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</si>
  <si>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</si>
  <si>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</si>
  <si>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</si>
  <si>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</si>
  <si>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</si>
  <si>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</si>
  <si>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</si>
  <si>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</si>
  <si>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</si>
  <si>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</si>
  <si>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</si>
  <si>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</si>
  <si>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</si>
  <si>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</si>
  <si>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</si>
  <si>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</si>
  <si>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</si>
  <si>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</si>
  <si>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</si>
  <si>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</si>
  <si>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</si>
  <si>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</si>
  <si>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</si>
  <si>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</si>
  <si>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</si>
  <si>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</si>
  <si>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</si>
  <si>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</si>
  <si>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</si>
  <si>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</si>
  <si>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</si>
  <si>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</si>
  <si>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</si>
  <si>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</si>
  <si>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</si>
  <si>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</si>
  <si>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</si>
  <si>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</si>
  <si>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</si>
  <si>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</si>
  <si>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</si>
  <si>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</si>
  <si>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</si>
  <si>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</si>
  <si>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</si>
  <si>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</si>
  <si>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</si>
  <si>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</si>
  <si>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</si>
  <si>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</si>
  <si>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</si>
  <si>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</si>
  <si>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</si>
  <si>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</si>
  <si>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</si>
  <si>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</si>
  <si>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</si>
  <si>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</si>
  <si>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</si>
  <si>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</si>
  <si>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</si>
  <si>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</si>
  <si>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</si>
  <si>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</si>
  <si>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</si>
  <si>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</si>
  <si>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</si>
  <si>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</si>
  <si>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</si>
  <si>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</si>
  <si>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</si>
  <si>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</si>
  <si>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</si>
  <si>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</si>
  <si>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</si>
  <si>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</si>
  <si>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</si>
  <si>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</si>
  <si>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</si>
  <si>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</si>
  <si>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</si>
  <si>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</si>
  <si>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</si>
  <si>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</si>
  <si>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</si>
  <si>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</si>
  <si>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</si>
  <si>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</si>
  <si>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</si>
  <si>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</si>
  <si>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</si>
  <si>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</si>
  <si>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</si>
  <si>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</si>
  <si>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</si>
  <si>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</si>
  <si>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</si>
  <si>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</si>
  <si>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</si>
  <si>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</si>
  <si>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</si>
  <si>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</si>
  <si>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</si>
  <si>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</si>
  <si>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</si>
  <si>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</si>
  <si>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</si>
  <si>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</si>
  <si>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</si>
  <si>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</si>
  <si>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</si>
  <si>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</si>
  <si>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</si>
  <si>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</si>
  <si>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</si>
  <si>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</si>
  <si>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</si>
  <si>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</si>
  <si>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</si>
  <si>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</si>
  <si>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</si>
  <si>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</si>
  <si>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</si>
  <si>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</si>
  <si>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</si>
  <si>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</si>
  <si>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</si>
  <si>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</si>
  <si>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</si>
  <si>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</si>
  <si>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</si>
  <si>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</si>
  <si>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</si>
  <si>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</si>
  <si>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</si>
  <si>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</si>
  <si>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</si>
  <si>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</si>
  <si>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</si>
  <si>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</si>
  <si>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</si>
  <si>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</si>
  <si>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</si>
  <si>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</si>
  <si>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</si>
  <si>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</si>
  <si>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</si>
  <si>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</si>
  <si>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</si>
  <si>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</si>
  <si>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</si>
  <si>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</si>
  <si>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</si>
  <si>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</si>
  <si>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</si>
  <si>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</si>
  <si>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</si>
  <si>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</si>
  <si>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</si>
  <si>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</si>
  <si>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</si>
  <si>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</si>
  <si>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</si>
  <si>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</si>
  <si>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</si>
  <si>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</si>
  <si>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</si>
  <si>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</si>
  <si>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</si>
  <si>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</si>
  <si>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</si>
  <si>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</si>
  <si>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</si>
  <si>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</si>
  <si>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</si>
  <si>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</si>
  <si>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</si>
  <si>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</si>
  <si>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</si>
  <si>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</si>
  <si>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</si>
  <si>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</si>
  <si>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</si>
  <si>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</si>
  <si>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</si>
  <si>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</si>
  <si>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</si>
  <si>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</si>
  <si>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</si>
  <si>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</si>
  <si>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</si>
  <si>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</si>
  <si>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</si>
  <si>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</si>
  <si>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</si>
  <si>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</si>
  <si>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</si>
  <si>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</si>
  <si>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</si>
  <si>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</si>
  <si>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</si>
  <si>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</si>
  <si>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</si>
  <si>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</si>
  <si>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</si>
  <si>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</si>
  <si>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</si>
  <si>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</si>
  <si>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</si>
  <si>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</si>
  <si>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</si>
  <si>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</si>
  <si>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</si>
  <si>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</si>
  <si>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</si>
  <si>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</si>
  <si>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</si>
  <si>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</si>
  <si>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</si>
  <si>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</si>
  <si>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</si>
  <si>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</si>
  <si>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</si>
  <si>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</si>
  <si>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</si>
  <si>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</si>
  <si>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</si>
  <si>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</si>
  <si>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</si>
  <si>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</si>
  <si>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</si>
  <si>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</si>
  <si>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</si>
  <si>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</si>
  <si>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</si>
  <si>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</si>
  <si>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</si>
  <si>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</si>
  <si>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</si>
  <si>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</si>
  <si>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</si>
  <si>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</si>
  <si>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</si>
  <si>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</si>
  <si>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</si>
  <si>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</si>
  <si>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</si>
  <si>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</si>
  <si>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</si>
  <si>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</si>
  <si>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</si>
  <si>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</si>
  <si>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</si>
  <si>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</si>
  <si>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</si>
  <si>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</si>
  <si>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</si>
  <si>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</si>
  <si>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</si>
  <si>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</si>
  <si>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</si>
  <si>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</si>
  <si>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</si>
  <si>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</si>
  <si>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</si>
  <si>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</si>
  <si>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</si>
  <si>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</si>
  <si>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</si>
  <si>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</si>
  <si>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2021-44-44001612020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</si>
</sst>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185"/>
      <c r="I20" s="148" t="s">
        <v>1154</v>
      </c>
      <c r="J20" s="149" t="s">
        <v>706</v>
      </c>
      <c r="K20" s="150">
        <v>4805564400</v>
      </c>
      <c r="L20" s="151">
        <v>44194</v>
      </c>
      <c r="M20" s="151">
        <v>44561</v>
      </c>
      <c r="N20" s="134">
        <f>+(M20-L20)/30</f>
        <v>12.233333333333333</v>
      </c>
      <c r="O20" s="137"/>
      <c r="U20" s="133"/>
      <c r="V20" s="105">
        <f ca="1">NOW()</f>
        <v>44194.827128703706</v>
      </c>
      <c r="W20" s="105">
        <f ca="1">NOW()</f>
        <v>44194.827128703706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GENITH LUQUE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2676</v>
      </c>
      <c r="E48" s="144">
        <v>41996</v>
      </c>
      <c r="F48" s="144">
        <v>42369</v>
      </c>
      <c r="G48" s="159">
        <f>IF(AND(E48&lt;&gt;"",F48&lt;&gt;""),((F48-E48)/30),"")</f>
        <v>12.433333333333334</v>
      </c>
      <c r="H48" s="121" t="s">
        <v>2683</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2677</v>
      </c>
      <c r="E49" s="144">
        <v>40924</v>
      </c>
      <c r="F49" s="144">
        <v>41090</v>
      </c>
      <c r="G49" s="159">
        <f t="shared" ref="G49:G50" si="2">IF(AND(E49&lt;&gt;"",F49&lt;&gt;""),((F49-E49)/30),"")</f>
        <v>5.5333333333333332</v>
      </c>
      <c r="H49" s="121" t="s">
        <v>2684</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2678</v>
      </c>
      <c r="E50" s="144">
        <v>41502</v>
      </c>
      <c r="F50" s="144">
        <v>41851</v>
      </c>
      <c r="G50" s="159">
        <f t="shared" si="2"/>
        <v>11.633333333333333</v>
      </c>
      <c r="H50" s="118" t="s">
        <v>2685</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2679</v>
      </c>
      <c r="E51" s="144">
        <v>43071</v>
      </c>
      <c r="F51" s="144">
        <v>43404</v>
      </c>
      <c r="G51" s="159">
        <f t="shared" ref="G51:G107" si="3">IF(AND(E51&lt;&gt;"",F51&lt;&gt;""),((F51-E51)/30),"")</f>
        <v>11.1</v>
      </c>
      <c r="H51" s="118" t="s">
        <v>2686</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2680</v>
      </c>
      <c r="E52" s="144">
        <v>42949</v>
      </c>
      <c r="F52" s="144">
        <v>43084</v>
      </c>
      <c r="G52" s="159">
        <f t="shared" si="3"/>
        <v>4.5</v>
      </c>
      <c r="H52" s="118" t="s">
        <v>2687</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2681</v>
      </c>
      <c r="E53" s="144">
        <v>43402</v>
      </c>
      <c r="F53" s="144">
        <v>43434</v>
      </c>
      <c r="G53" s="159">
        <f t="shared" si="3"/>
        <v>1.0666666666666667</v>
      </c>
      <c r="H53" s="118" t="s">
        <v>2688</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2682</v>
      </c>
      <c r="E54" s="144">
        <v>43507</v>
      </c>
      <c r="F54" s="144">
        <v>43814</v>
      </c>
      <c r="G54" s="159">
        <f t="shared" si="3"/>
        <v>10.233333333333333</v>
      </c>
      <c r="H54" s="118" t="s">
        <v>2687</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43881</v>
      </c>
      <c r="F114" s="144">
        <v>44196</v>
      </c>
      <c r="G114" s="159">
        <f>IF(AND(E114&lt;&gt;"",F114&lt;&gt;""),((F114-E114)/30),"")</f>
        <v>10.5</v>
      </c>
      <c r="H114" s="121" t="s">
        <v>2690</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192222576</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2691</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7" t="s">
        <v>2693</v>
      </c>
      <c r="J211" s="27" t="s">
        <v>2622</v>
      </c>
      <c r="K211" s="147" t="s">
        <v>2694</v>
      </c>
      <c r="L211" s="21"/>
      <c r="M211" s="21"/>
      <c r="N211" s="21"/>
      <c r="O211" s="8"/>
    </row>
    <row r="212" spans="1:15" x14ac:dyDescent="0.25">
      <c r="A212" s="9"/>
      <c r="B212" s="27" t="s">
        <v>2619</v>
      </c>
      <c r="C212" s="146" t="s">
        <v>2691</v>
      </c>
      <c r="D212" s="21"/>
      <c r="G212" s="27" t="s">
        <v>2621</v>
      </c>
      <c r="H212" s="147" t="s">
        <v>2692</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2020-12-30T00:38:53Z</cp:lastPrinted>
  <dcterms:created xsi:type="dcterms:W3CDTF">2020-10-14T21:57:42Z</dcterms:created>
  <dcterms:modified xsi:type="dcterms:W3CDTF">2020-12-30T00:51:05Z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