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uranis\Desktop\CORDESO NOV 2020\MANIFESTACION DE INTERES CDI\INVITACION 250\"/>
    </mc:Choice>
  </mc:AlternateContent>
  <xr:revisionPtr revIDLastSave="0" documentId="13_ncr:1_{86125E43-30DD-4FF3-9AEE-BD760CE63E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<sst xmlns="http://schemas.openxmlformats.org/spreadsheetml/2006/main" count="3359" uniqueCount="2779">
  <si>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</si>
  <si>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</si>
  <si>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</si>
  <si>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</si>
  <si>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</si>
  <si>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</si>
  <si>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</si>
  <si>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</si>
  <si>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</si>
  <si>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</si>
  <si>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</si>
  <si>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</si>
  <si>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</si>
  <si>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</si>
  <si>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</si>
  <si>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</si>
  <si>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</si>
  <si>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</si>
  <si>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</si>
  <si>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</si>
  <si>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</si>
  <si>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</si>
  <si>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</si>
  <si>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</si>
  <si>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</si>
  <si>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</si>
  <si>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</si>
  <si>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</si>
  <si>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</si>
  <si>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</si>
  <si>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</si>
  <si>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</si>
  <si>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</si>
  <si>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</si>
  <si>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</si>
  <si>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</si>
  <si>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</si>
  <si>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</si>
  <si>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</si>
  <si>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</si>
  <si>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</si>
  <si>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</si>
  <si>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</si>
  <si>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</si>
  <si>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</si>
  <si>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</si>
  <si>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</si>
  <si>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</si>
  <si>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</si>
  <si>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</si>
  <si>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</si>
  <si>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</si>
  <si>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</si>
  <si>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</si>
  <si>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</si>
  <si>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</si>
  <si>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</si>
  <si>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</si>
  <si>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</si>
  <si>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</si>
  <si>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</si>
  <si>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</si>
  <si>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</si>
  <si>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</si>
  <si>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</si>
  <si>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</si>
  <si>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</si>
  <si>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</si>
  <si>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</si>
  <si>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</si>
  <si>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</si>
  <si>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</si>
  <si>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</si>
  <si>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</si>
  <si>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</si>
  <si>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</si>
  <si>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</si>
  <si>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</si>
  <si>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</si>
  <si>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</si>
  <si>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</si>
  <si>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</si>
  <si>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</si>
  <si>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</si>
  <si>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</si>
  <si>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</si>
  <si>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</si>
  <si>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</si>
  <si>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</si>
  <si>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</si>
  <si>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</si>
  <si>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</si>
  <si>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</si>
  <si>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</si>
  <si>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</si>
  <si>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</si>
  <si>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</si>
  <si>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</si>
  <si>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</si>
  <si>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</si>
  <si>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</si>
  <si>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</si>
  <si>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</si>
  <si>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</si>
  <si>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</si>
  <si>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</si>
  <si>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</si>
  <si>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</si>
  <si>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</si>
  <si>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</si>
  <si>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</si>
  <si>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</si>
  <si>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</si>
  <si>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</si>
  <si>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</si>
  <si>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</si>
  <si>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</si>
  <si>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</si>
  <si>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</si>
  <si>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</si>
  <si>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</si>
  <si>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</si>
  <si>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</si>
  <si>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</si>
  <si>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</si>
  <si>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</si>
  <si>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</si>
  <si>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</si>
  <si>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</si>
  <si>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</si>
  <si>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</si>
  <si>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</si>
  <si>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</si>
  <si>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</si>
  <si>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</si>
  <si>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</si>
  <si>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</si>
  <si>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</si>
  <si>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</si>
  <si>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</si>
  <si>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</si>
  <si>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</si>
  <si>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</si>
  <si>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</si>
  <si>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</si>
  <si>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</si>
  <si>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</si>
  <si>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</si>
  <si>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</si>
  <si>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</si>
  <si>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</si>
  <si>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</si>
  <si>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</si>
  <si>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</si>
  <si>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</si>
  <si>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</si>
  <si>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</si>
  <si>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</si>
  <si>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</si>
  <si>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</si>
  <si>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</si>
  <si>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</si>
  <si>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</si>
  <si>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</si>
  <si>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</si>
  <si>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</si>
  <si>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</si>
  <si>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</si>
  <si>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</si>
  <si>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</si>
  <si>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</si>
  <si>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</si>
  <si>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</si>
  <si>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</si>
  <si>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</si>
  <si>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</si>
  <si>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</si>
  <si>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</si>
  <si>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</si>
  <si>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</si>
  <si>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</si>
  <si>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</si>
  <si>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</si>
  <si>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</si>
  <si>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</si>
  <si>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</si>
  <si>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</si>
  <si>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</si>
  <si>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</si>
  <si>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</si>
  <si>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</si>
  <si>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</si>
  <si>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</si>
  <si>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</si>
  <si>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</si>
  <si>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</si>
  <si>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</si>
  <si>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</si>
  <si>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</si>
  <si>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</si>
  <si>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</si>
  <si>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</si>
  <si>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</si>
  <si>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</si>
  <si>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</si>
  <si>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</si>
  <si>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</si>
  <si>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</si>
  <si>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</si>
  <si>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</si>
  <si>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</si>
  <si>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</si>
  <si>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</si>
  <si>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</si>
  <si>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</si>
  <si>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</si>
  <si>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</si>
  <si>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</si>
  <si>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</si>
  <si>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</si>
  <si>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</si>
  <si>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</si>
  <si>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</si>
  <si>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</si>
  <si>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</si>
  <si>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</si>
  <si>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</si>
  <si>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</si>
  <si>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</si>
  <si>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</si>
  <si>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</si>
  <si>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</si>
  <si>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</si>
  <si>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</si>
  <si>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</si>
  <si>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</si>
  <si>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</si>
  <si>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</si>
  <si>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</si>
  <si>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</si>
  <si>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</si>
  <si>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</si>
  <si>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</si>
  <si>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</si>
  <si>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</si>
  <si>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</si>
  <si>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</si>
  <si>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</si>
  <si>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</si>
  <si>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</si>
  <si>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</si>
  <si>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</si>
  <si>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</si>
  <si>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</si>
  <si>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</si>
  <si>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</si>
  <si>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</si>
  <si>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</si>
  <si>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</si>
  <si>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</si>
  <si>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</si>
  <si>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</si>
  <si>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</si>
  <si>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</si>
  <si>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</si>
  <si>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</si>
  <si>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</si>
  <si>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</si>
  <si>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</si>
  <si>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</si>
  <si>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</si>
  <si>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</si>
  <si>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</si>
  <si>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</si>
  <si>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</si>
  <si>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</si>
  <si>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</si>
  <si>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</si>
  <si>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</si>
  <si>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</si>
  <si>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</si>
  <si>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</si>
  <si>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</si>
  <si>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</si>
  <si>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</si>
  <si>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</si>
  <si>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</si>
  <si>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</si>
  <si>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</si>
  <si>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</si>
  <si>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</si>
  <si>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</si>
  <si>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</si>
  <si>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</si>
  <si>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</si>
  <si>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</si>
  <si>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</si>
  <si>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</si>
  <si>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</si>
  <si>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</si>
  <si>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</si>
  <si>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</si>
  <si>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</si>
  <si>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</si>
  <si>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</si>
  <si>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</si>
  <si>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</si>
  <si>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</si>
  <si>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</si>
  <si>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</si>
  <si>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</si>
  <si>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</si>
  <si>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</si>
  <si>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</si>
  <si>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</si>
  <si>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</si>
  <si>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</si>
  <si>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</si>
  <si>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</si>
  <si>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</si>
  <si>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</si>
  <si>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</si>
  <si>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</si>
  <si>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</si>
  <si>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</si>
  <si>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</si>
  <si>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</si>
  <si>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</si>
  <si>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</si>
  <si>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</si>
  <si>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</si>
  <si>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</si>
  <si>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</si>
  <si>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</si>
  <si>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</si>
  <si>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</si>
  <si>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</si>
  <si>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</si>
  <si>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</si>
  <si>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</si>
  <si>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</si>
  <si>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</si>
  <si>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</si>
  <si>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</si>
  <si>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</si>
  <si>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</si>
  <si>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</si>
  <si>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</si>
  <si>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</si>
  <si>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</si>
  <si>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</si>
  <si>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</si>
  <si>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</si>
  <si>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</si>
  <si>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</si>
  <si>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</si>
  <si>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</si>
  <si>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</si>
  <si>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</si>
  <si>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</si>
  <si>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</si>
  <si>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</si>
  <si>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</si>
  <si>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</si>
  <si>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</si>
  <si>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</si>
  <si>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</si>
  <si>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</si>
  <si>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</si>
  <si>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</si>
  <si>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</si>
  <si>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</si>
  <si>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</si>
  <si>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</si>
  <si>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</si>
  <si>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</si>
  <si>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</si>
  <si>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</si>
  <si>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</si>
  <si>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</si>
  <si>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</si>
  <si>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</si>
  <si>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</si>
  <si>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</si>
  <si>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</si>
  <si>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</si>
  <si>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</si>
  <si>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</si>
  <si>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</si>
  <si>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</si>
  <si>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</si>
  <si>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</si>
  <si>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</si>
  <si>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</si>
  <si>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</si>
  <si>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</si>
  <si>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</si>
  <si>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</si>
  <si>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</si>
  <si>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</si>
  <si>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</si>
  <si>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</si>
  <si>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</si>
  <si>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</si>
  <si>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</si>
  <si>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</si>
  <si>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</si>
  <si>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</si>
  <si>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</si>
  <si>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</si>
  <si>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</si>
  <si>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</si>
  <si>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</si>
  <si>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</si>
  <si>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</si>
  <si>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</si>
  <si>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</si>
  <si>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</si>
  <si>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</si>
  <si>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</si>
  <si>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</si>
  <si>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</si>
  <si>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</si>
  <si>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</si>
  <si>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</si>
  <si>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</si>
  <si>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</si>
  <si>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</si>
  <si>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</si>
  <si>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</si>
  <si>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</si>
  <si>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</si>
  <si>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</si>
  <si>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</si>
  <si>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</si>
  <si>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</si>
  <si>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</si>
  <si>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</si>
  <si>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</si>
  <si>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</si>
  <si>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</si>
  <si>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</si>
  <si>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</si>
  <si>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</si>
  <si>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</si>
  <si>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</si>
  <si>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</si>
  <si>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</si>
  <si>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</si>
  <si>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</si>
  <si>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</si>
  <si>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</si>
  <si>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</si>
  <si>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</si>
  <si>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</si>
  <si>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</si>
  <si>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</si>
  <si>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</si>
  <si>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</si>
  <si>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</si>
  <si>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</si>
  <si>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</si>
  <si>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</si>
  <si>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</si>
  <si>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</si>
  <si>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</si>
  <si>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</si>
  <si>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</si>
  <si>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</si>
  <si>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</si>
  <si>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</si>
  <si>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</si>
  <si>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</si>
  <si>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</si>
  <si>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</si>
  <si>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</si>
  <si>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</si>
  <si>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</si>
  <si>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</si>
  <si>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</si>
  <si>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</si>
  <si>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</si>
  <si>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</si>
  <si>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</si>
  <si>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</si>
  <si>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</si>
  <si>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</si>
  <si>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</si>
  <si>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</si>
  <si>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</si>
  <si>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</si>
  <si>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</si>
  <si>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</si>
  <si>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</si>
  <si>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</si>
  <si>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</si>
  <si>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</si>
  <si>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</si>
  <si>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</si>
  <si>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</si>
  <si>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</si>
  <si>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</si>
  <si>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</si>
  <si>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</si>
  <si>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</si>
  <si>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</si>
  <si>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</si>
  <si>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</si>
  <si>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</si>
  <si>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</si>
  <si>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</si>
  <si>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</si>
  <si>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</si>
  <si>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</si>
  <si>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</si>
  <si>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</si>
  <si>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</si>
  <si>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</si>
  <si>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</si>
  <si>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</si>
  <si>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</si>
  <si>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</si>
  <si>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</si>
  <si>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</si>
  <si>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</si>
  <si>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</si>
  <si>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</si>
  <si>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</si>
  <si>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</si>
  <si>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</si>
  <si>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</si>
  <si>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</si>
  <si>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</si>
  <si>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</si>
  <si>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</si>
  <si>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</si>
  <si>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</si>
  <si>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</si>
  <si>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</si>
  <si>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</si>
  <si>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</si>
  <si>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</si>
  <si>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</si>
  <si>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</si>
  <si>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</si>
  <si>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</si>
  <si>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</si>
  <si>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</si>
  <si>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</si>
  <si>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</si>
  <si>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</si>
  <si>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</si>
  <si>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</si>
  <si>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</si>
  <si>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</si>
  <si>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</si>
  <si>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</si>
  <si>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</si>
  <si>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</si>
  <si>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</si>
  <si>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</si>
  <si>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</si>
  <si>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</si>
  <si>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</si>
  <si>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</si>
  <si>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</si>
  <si>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</si>
  <si>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</si>
  <si>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</si>
  <si>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</si>
  <si>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</si>
  <si>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</si>
  <si>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</si>
  <si>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</si>
  <si>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</si>
  <si>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</si>
  <si>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</si>
  <si>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</si>
  <si>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</si>
  <si>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</si>
  <si>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</si>
  <si>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</si>
  <si>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</si>
  <si>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</si>
  <si>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</si>
  <si>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</si>
  <si>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</si>
  <si>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</si>
  <si>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</si>
  <si>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</si>
  <si>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</si>
  <si>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</si>
  <si>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</si>
  <si>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</si>
  <si>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</si>
  <si>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</si>
  <si>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</si>
  <si>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</si>
  <si>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</si>
  <si>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</si>
  <si>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</si>
  <si>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</si>
  <si>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</si>
  <si>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</si>
  <si>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</si>
  <si>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</si>
  <si>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</si>
  <si>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</si>
  <si>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</si>
  <si>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</si>
  <si>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</si>
  <si>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</si>
  <si>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</si>
  <si>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</si>
  <si>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</si>
  <si>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</si>
  <si>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</si>
  <si>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</si>
  <si>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</si>
  <si>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</si>
  <si>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</si>
  <si>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</si>
  <si>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</si>
  <si>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</si>
  <si>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</si>
  <si>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</si>
  <si>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</si>
  <si>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</si>
  <si>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</si>
  <si>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</si>
  <si>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</si>
  <si>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</si>
  <si>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</si>
  <si>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</si>
  <si>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</si>
  <si>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</si>
  <si>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</si>
  <si>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</si>
  <si>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</si>
  <si>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</si>
  <si>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</si>
  <si>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</si>
  <si>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</si>
  <si>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</si>
  <si>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</si>
  <si>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</si>
  <si>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</si>
  <si>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</si>
  <si>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</si>
  <si>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</si>
  <si>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</si>
  <si>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</si>
  <si>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</si>
  <si>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</si>
  <si>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</si>
  <si>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</si>
  <si>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</si>
  <si>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</si>
  <si>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</si>
  <si>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</si>
  <si>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</si>
  <si>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</si>
  <si>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</si>
  <si>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</si>
  <si>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</si>
  <si>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</si>
  <si>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</si>
  <si>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</si>
  <si>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</si>
  <si>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</si>
  <si>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</si>
  <si>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</si>
  <si>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</si>
  <si>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</si>
  <si>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</si>
  <si>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</si>
  <si>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</si>
  <si>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</si>
  <si>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</si>
  <si>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</si>
  <si>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</si>
  <si>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</si>
  <si>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</si>
  <si>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</si>
  <si>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</si>
  <si>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</si>
  <si>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</si>
  <si>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</si>
  <si>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</si>
  <si>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</si>
  <si>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</si>
  <si>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</si>
  <si>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</si>
  <si>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</si>
  <si>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</si>
  <si>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</si>
  <si>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</si>
  <si>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</si>
  <si>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</si>
  <si>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</si>
  <si>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</si>
  <si>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</si>
  <si>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</si>
  <si>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</si>
  <si>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</si>
  <si>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</si>
  <si>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</si>
  <si>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</si>
  <si>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</si>
  <si>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</si>
  <si>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</si>
  <si>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</si>
  <si>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</si>
  <si>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</si>
  <si>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</si>
  <si>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</si>
  <si>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</si>
  <si>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</si>
  <si>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</si>
  <si>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</si>
  <si>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</si>
  <si>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</si>
  <si>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</si>
  <si>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</si>
  <si>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</si>
  <si>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</si>
  <si>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</si>
  <si>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</si>
  <si>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</si>
  <si>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</si>
  <si>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</si>
  <si>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</si>
  <si>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</si>
  <si>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</si>
  <si>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</si>
  <si>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</si>
  <si>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</si>
  <si>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</si>
  <si>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</si>
  <si>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</si>
  <si>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</si>
  <si>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</si>
  <si>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</si>
  <si>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</si>
  <si>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</si>
  <si>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</si>
  <si>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</si>
  <si>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</si>
  <si>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</si>
  <si>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</si>
  <si>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</si>
  <si>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</si>
  <si>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</si>
  <si>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</si>
  <si>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</si>
  <si>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</si>
  <si>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</si>
  <si>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</si>
  <si>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</si>
  <si>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</si>
  <si>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</si>
  <si>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</si>
  <si>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</si>
  <si>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</si>
  <si>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</si>
  <si>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</si>
  <si>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</si>
  <si>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</si>
  <si>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</si>
  <si>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</si>
  <si>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</si>
  <si>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</si>
  <si>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</si>
  <si>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</si>
  <si>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</si>
  <si>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</si>
  <si>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</si>
  <si>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</si>
  <si>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</si>
  <si>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</si>
  <si>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</si>
  <si>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</si>
  <si>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</si>
  <si>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</si>
  <si>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</si>
  <si>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</si>
  <si>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</si>
  <si>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</si>
  <si>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</si>
  <si>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</si>
  <si>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</si>
  <si>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</si>
  <si>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</si>
  <si>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</si>
  <si>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</si>
  <si>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</si>
  <si>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</si>
  <si>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</si>
  <si>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</si>
  <si>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</si>
  <si>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</si>
  <si>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</si>
  <si>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</si>
  <si>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</si>
  <si>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</si>
  <si>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</si>
  <si>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</si>
  <si>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</si>
  <si>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</si>
  <si>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</si>
  <si>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</si>
  <si>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</si>
  <si>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</si>
  <si>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</si>
  <si>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</si>
  <si>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</si>
  <si>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</si>
  <si>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</si>
  <si>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</si>
  <si>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</si>
  <si>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</si>
  <si>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</si>
  <si>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</si>
  <si>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</si>
  <si>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</si>
  <si>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</si>
  <si>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</si>
  <si>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</si>
  <si>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</si>
  <si>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</si>
  <si>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</si>
  <si>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</si>
  <si>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</si>
  <si>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</si>
  <si>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</si>
  <si>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</si>
  <si>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</si>
  <si>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</si>
  <si>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</si>
  <si>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</si>
  <si>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</si>
  <si>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</si>
  <si>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</si>
  <si>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</si>
  <si>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</si>
  <si>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</si>
  <si>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</si>
  <si>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</si>
  <si>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</si>
  <si>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</si>
  <si>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</si>
  <si>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</si>
  <si>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</si>
  <si>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</si>
  <si>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</si>
  <si>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</si>
  <si>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</si>
  <si>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</si>
  <si>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</si>
  <si>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</si>
  <si>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</si>
  <si>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</si>
  <si>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</si>
  <si>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</si>
  <si>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</si>
  <si>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</si>
  <si>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</si>
  <si>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</si>
  <si>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</si>
  <si>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</si>
  <si>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</si>
  <si>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</si>
  <si>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</si>
  <si>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</si>
  <si>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</si>
  <si>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</si>
  <si>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</si>
  <si>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</si>
  <si>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</si>
  <si>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</si>
  <si>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</si>
  <si>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</si>
  <si>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</si>
  <si>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</si>
  <si>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</si>
  <si>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</si>
  <si>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</si>
  <si>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</si>
  <si>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</si>
  <si>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</si>
  <si>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</si>
  <si>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</si>
  <si>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</si>
  <si>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</si>
  <si>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</si>
  <si>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</si>
  <si>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</si>
  <si>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</si>
  <si>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</si>
  <si>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</si>
  <si>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</si>
  <si>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</si>
  <si>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</si>
  <si>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</si>
  <si>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</si>
  <si>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</si>
  <si>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</si>
  <si>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</si>
  <si>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</si>
  <si>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</si>
  <si>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</si>
  <si>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</si>
  <si>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</si>
  <si>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</si>
  <si>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</si>
  <si>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</si>
  <si>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</si>
  <si>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</si>
  <si>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</si>
  <si>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</si>
  <si>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</si>
  <si>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</si>
  <si>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</si>
  <si>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</si>
  <si>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</si>
  <si>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</si>
  <si>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</si>
  <si>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</si>
  <si>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</si>
  <si>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</si>
  <si>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</si>
  <si>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</si>
  <si>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</si>
  <si>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</si>
  <si>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</si>
  <si>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</si>
  <si>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</si>
  <si>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</si>
  <si>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</si>
  <si>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</si>
  <si>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</si>
  <si>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</si>
  <si>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</si>
  <si>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</si>
  <si>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</si>
  <si>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</si>
  <si>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</si>
  <si>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</si>
  <si>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</si>
  <si>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</si>
  <si>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</si>
  <si>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</si>
  <si>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</si>
  <si>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</si>
  <si>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</si>
  <si>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</si>
  <si>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</si>
  <si>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</si>
  <si>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</si>
  <si>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</si>
  <si>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</si>
  <si>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</si>
  <si>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</si>
  <si>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</si>
  <si>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</si>
  <si>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</si>
  <si>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</si>
  <si>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</si>
  <si>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</si>
  <si>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</si>
  <si>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</si>
  <si>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</si>
  <si>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</si>
  <si>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</si>
  <si>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</si>
  <si>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</si>
  <si>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</si>
  <si>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</si>
  <si>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</si>
  <si>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</si>
  <si>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</si>
  <si>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</si>
  <si>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</si>
  <si>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</si>
  <si>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</si>
  <si>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</si>
  <si>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</si>
  <si>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</si>
  <si>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</si>
  <si>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</si>
  <si>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</si>
  <si>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</si>
  <si>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</si>
  <si>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</si>
  <si>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</si>
  <si>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</si>
  <si>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</si>
  <si>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</si>
  <si>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</si>
  <si>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</si>
  <si>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</si>
  <si>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</si>
  <si>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</si>
  <si>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</si>
  <si>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</si>
  <si>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</si>
  <si>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</si>
  <si>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</si>
  <si>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</si>
  <si>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</si>
  <si>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</si>
  <si>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</si>
  <si>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</si>
  <si>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</si>
  <si>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</si>
  <si>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</si>
  <si>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</si>
  <si>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</si>
  <si>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</si>
  <si>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</si>
  <si>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</si>
  <si>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</si>
  <si>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</si>
  <si>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</si>
  <si>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</si>
  <si>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</si>
  <si>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</si>
  <si>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</si>
  <si>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</si>
  <si>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</si>
  <si>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</si>
  <si>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</si>
  <si>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</si>
  <si>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</si>
  <si>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</si>
  <si>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</si>
  <si>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</si>
  <si>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</si>
  <si>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</si>
  <si>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</si>
  <si>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</si>
  <si>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</si>
  <si>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</si>
  <si>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</si>
  <si>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</si>
  <si>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</si>
  <si>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</si>
  <si>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</si>
  <si>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</si>
  <si>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</si>
  <si>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</si>
  <si>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</si>
  <si>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</si>
  <si>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</si>
  <si>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</si>
  <si>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</si>
  <si>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</si>
  <si>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</si>
  <si>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</si>
  <si>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</si>
  <si>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</si>
  <si>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</si>
  <si>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</si>
  <si>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</si>
  <si>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</si>
  <si>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</si>
  <si>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</si>
  <si>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</si>
  <si>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</si>
  <si>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</si>
  <si>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</si>
  <si>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</si>
  <si>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</si>
  <si>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</si>
  <si>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</si>
  <si>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</si>
  <si>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</si>
  <si>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</si>
  <si>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</si>
  <si>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</si>
  <si>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</si>
  <si>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</si>
  <si>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</si>
  <si>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</si>
  <si>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</si>
  <si>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</si>
  <si>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</si>
  <si>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</si>
  <si>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</si>
  <si>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</si>
  <si>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</si>
  <si>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</si>
  <si>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</si>
  <si>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</si>
  <si>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</si>
  <si>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</si>
  <si>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</si>
  <si>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</si>
  <si>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</si>
  <si>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</si>
  <si>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</si>
  <si>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</si>
  <si>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</si>
  <si>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</si>
  <si>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</si>
  <si>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</si>
  <si>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</si>
  <si>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</si>
  <si>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</si>
  <si>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</si>
  <si>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</si>
  <si>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</si>
  <si>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</si>
  <si>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</si>
  <si>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</si>
  <si>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</si>
  <si>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</si>
  <si>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</si>
  <si>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</si>
  <si>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</si>
  <si>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</si>
  <si>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</si>
  <si>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</si>
  <si>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</si>
  <si>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</si>
  <si>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</si>
  <si>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</si>
  <si>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</si>
  <si>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</si>
  <si>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</si>
  <si>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</si>
  <si>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</si>
  <si>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</si>
  <si>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</si>
  <si>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</si>
  <si>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</si>
  <si>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</si>
  <si>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</si>
  <si>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</si>
  <si>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</si>
  <si>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</si>
  <si>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</si>
  <si>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</si>
  <si>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</si>
  <si>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</si>
  <si>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</si>
  <si>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</si>
  <si>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</si>
  <si>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</si>
  <si>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</si>
  <si>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</si>
  <si>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</si>
  <si>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</si>
  <si>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</si>
  <si>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</si>
  <si>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</si>
  <si>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</si>
  <si>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</si>
  <si>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</si>
  <si>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</si>
  <si>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</si>
  <si>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</si>
  <si>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</si>
  <si>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</si>
  <si>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</si>
  <si>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</si>
  <si>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</si>
  <si>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</si>
  <si>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</si>
  <si>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</si>
  <si>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</si>
  <si>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</si>
  <si>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</si>
  <si>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</si>
  <si>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</si>
  <si>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</si>
  <si>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</si>
  <si>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</si>
  <si>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</si>
  <si>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</si>
  <si>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</si>
  <si>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</si>
  <si>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</si>
  <si>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</si>
  <si>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</si>
  <si>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</si>
  <si>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</si>
  <si>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</si>
  <si>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</si>
  <si>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</si>
  <si>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</si>
  <si>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</si>
  <si>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</si>
  <si>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</si>
  <si>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</si>
  <si>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</si>
  <si>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</si>
  <si>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</si>
  <si>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</si>
  <si>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</si>
  <si>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</si>
  <si>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</si>
  <si>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</si>
  <si>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</si>
  <si>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</si>
  <si>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</si>
  <si>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</si>
  <si>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</si>
  <si>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</si>
  <si>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</si>
  <si>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</si>
  <si>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</si>
  <si>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</si>
  <si>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</si>
  <si>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</si>
  <si>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</si>
  <si>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</si>
  <si>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</si>
  <si>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</si>
  <si>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</si>
  <si>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</si>
  <si>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</si>
  <si>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</si>
  <si>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</si>
  <si>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</si>
  <si>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</si>
  <si>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</si>
  <si>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</si>
  <si>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</si>
  <si>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</si>
  <si>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</si>
  <si>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</si>
  <si>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</si>
  <si>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</si>
  <si>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</si>
  <si>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</si>
  <si>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</si>
  <si>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</si>
  <si>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</si>
  <si>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</si>
  <si>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</si>
  <si>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</si>
  <si>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</si>
  <si>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</si>
  <si>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</si>
  <si>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</si>
  <si>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</si>
  <si>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</si>
  <si>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</si>
  <si>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</si>
  <si>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</si>
  <si>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</si>
  <si>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</si>
  <si>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</si>
  <si>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</si>
  <si>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</si>
  <si>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</si>
  <si>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</si>
  <si>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</si>
  <si>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</si>
  <si>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</si>
  <si>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</si>
  <si>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</si>
  <si>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</si>
  <si>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</si>
  <si>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</si>
  <si>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</si>
  <si>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</si>
  <si>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</si>
  <si>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</si>
  <si>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</si>
  <si>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</si>
  <si>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</si>
  <si>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</si>
  <si>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</si>
  <si>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</si>
  <si>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</si>
  <si>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</si>
  <si>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</si>
  <si>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</si>
  <si>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</si>
  <si>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</si>
  <si>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</si>
  <si>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</si>
  <si>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</si>
  <si>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</si>
  <si>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</si>
  <si>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</si>
  <si>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</si>
  <si>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</si>
  <si>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</si>
  <si>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</si>
  <si>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</si>
  <si>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</si>
  <si>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</si>
  <si>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</si>
  <si>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</si>
  <si>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</si>
  <si>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</si>
  <si>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</si>
  <si>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</si>
  <si>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</si>
  <si>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</si>
  <si>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</si>
  <si>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</si>
  <si>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</si>
  <si>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</si>
  <si>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</si>
  <si>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</si>
  <si>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</si>
  <si>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</si>
  <si>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</si>
  <si>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</si>
  <si>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</si>
  <si>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</si>
  <si>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</si>
  <si>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</si>
  <si>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</si>
  <si>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</si>
  <si>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</si>
  <si>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</si>
  <si>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</si>
  <si>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</si>
  <si>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</si>
  <si>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</si>
  <si>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</si>
  <si>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</si>
  <si>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</si>
  <si>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</si>
  <si>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</si>
  <si>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</si>
  <si>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</si>
  <si>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</si>
  <si>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</si>
  <si>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</si>
  <si>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</si>
  <si>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</si>
  <si>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</si>
  <si>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</si>
  <si>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</si>
  <si>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</si>
  <si>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</si>
  <si>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</si>
  <si>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</si>
  <si>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</si>
  <si>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</si>
  <si>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</si>
  <si>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</si>
  <si>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</si>
  <si>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</si>
  <si>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</si>
  <si>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</si>
  <si>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</si>
  <si>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</si>
  <si>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</si>
  <si>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</si>
  <si>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</si>
  <si>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</si>
  <si>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</si>
  <si>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</si>
  <si>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</si>
  <si>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</si>
  <si>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</si>
  <si>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</si>
  <si>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</si>
  <si>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</si>
  <si>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</si>
  <si>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</si>
  <si>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</si>
  <si>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</si>
  <si>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</si>
  <si>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</si>
  <si>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</si>
  <si>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</si>
  <si>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</si>
  <si>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</si>
  <si>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</si>
  <si>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</si>
  <si>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</si>
  <si>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</si>
  <si>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</si>
  <si>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</si>
  <si>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</si>
  <si>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</si>
  <si>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</si>
  <si>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</si>
  <si>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</si>
  <si>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</si>
  <si>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</si>
  <si>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</si>
  <si>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</si>
  <si>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</si>
  <si>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</si>
  <si>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</si>
  <si>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</si>
  <si>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</si>
  <si>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</si>
  <si>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</si>
  <si>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</si>
  <si>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</si>
  <si>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</si>
  <si>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</si>
  <si>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</si>
  <si>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</si>
  <si>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</si>
  <si>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</si>
  <si>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</si>
  <si>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</si>
  <si>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</si>
  <si>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</si>
  <si>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</si>
  <si>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</si>
  <si>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</si>
  <si>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</si>
  <si>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</si>
  <si>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</si>
  <si>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</si>
  <si>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</si>
  <si>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</si>
  <si>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</si>
  <si>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</si>
  <si>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</si>
  <si>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</si>
  <si>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</si>
  <si>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</si>
  <si>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</si>
  <si>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</si>
  <si>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</si>
  <si>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</si>
  <si>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</si>
  <si>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</si>
  <si>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</si>
  <si>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</si>
  <si>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</si>
  <si>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</si>
  <si>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</si>
  <si>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</si>
  <si>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</si>
  <si>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</si>
  <si>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</si>
  <si>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</si>
  <si>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</si>
  <si>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</si>
  <si>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</si>
  <si>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</si>
  <si>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</si>
  <si>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</si>
  <si>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</si>
  <si>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</si>
  <si>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</si>
  <si>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</si>
  <si>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</si>
  <si>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</si>
  <si>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</si>
  <si>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</si>
  <si>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</si>
  <si>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</si>
  <si>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</si>
  <si>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</si>
  <si>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</si>
  <si>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</si>
  <si>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</si>
  <si>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</si>
  <si>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</si>
  <si>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</si>
  <si>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</si>
  <si>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</si>
  <si>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</si>
  <si>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</si>
  <si>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</si>
  <si>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</si>
  <si>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</si>
  <si>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</si>
  <si>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</si>
  <si>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</si>
  <si>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</si>
  <si>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</si>
  <si>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</si>
  <si>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</si>
  <si>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</si>
  <si>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</si>
  <si>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</si>
  <si>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</si>
  <si>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</si>
  <si>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</si>
  <si>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</si>
  <si>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</si>
  <si>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</si>
  <si>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</si>
  <si>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</si>
  <si>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</si>
  <si>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</si>
  <si>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</si>
  <si>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</si>
  <si>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</si>
  <si>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</si>
  <si>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</si>
  <si>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</si>
  <si>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</si>
  <si>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</si>
  <si>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</si>
  <si>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</si>
  <si>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</si>
  <si>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</si>
  <si>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</si>
  <si>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</si>
  <si>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</si>
  <si>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</si>
  <si>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</si>
  <si>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</si>
  <si>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</si>
  <si>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</si>
  <si>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</si>
  <si>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</si>
  <si>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</si>
  <si>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</si>
  <si>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</si>
  <si>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</si>
  <si>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</si>
  <si>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</si>
  <si>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</si>
  <si>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</si>
  <si>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</si>
  <si>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</si>
  <si>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</si>
  <si>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</si>
  <si>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</si>
  <si>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</si>
  <si>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</si>
  <si>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</si>
  <si>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</si>
  <si>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</si>
  <si>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</si>
  <si>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</si>
  <si>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</si>
  <si>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</si>
  <si>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</si>
  <si>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</si>
  <si>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</si>
  <si>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</si>
  <si>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</si>
  <si>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</si>
  <si>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</si>
  <si>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</si>
  <si>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</si>
  <si>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</si>
  <si>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</si>
  <si>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</si>
  <si>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</si>
  <si>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</si>
  <si>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</si>
  <si>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</si>
  <si>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</si>
  <si>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</si>
  <si>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</si>
  <si>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</si>
  <si>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</si>
  <si>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</si>
  <si>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</si>
  <si>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</si>
  <si>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</si>
  <si>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</si>
  <si>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</si>
  <si>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</si>
  <si>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</si>
  <si>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</si>
  <si>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</si>
  <si>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</si>
  <si>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</si>
  <si>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</si>
  <si>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</si>
  <si>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</si>
  <si>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</si>
  <si>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</si>
  <si>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</si>
  <si>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</si>
  <si>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</si>
  <si>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</si>
  <si>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</si>
  <si>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</si>
  <si>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</si>
  <si>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</si>
  <si>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</si>
  <si>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</si>
  <si>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</si>
  <si>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</si>
  <si>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</si>
  <si>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</si>
  <si>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</si>
  <si>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</si>
  <si>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</si>
  <si>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</si>
  <si>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</si>
  <si>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</si>
  <si>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</si>
  <si>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</si>
  <si>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</si>
  <si>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</si>
  <si>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</si>
  <si>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</si>
  <si>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</si>
  <si>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</si>
  <si>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</si>
  <si>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</si>
  <si>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</si>
  <si>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</si>
  <si>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</si>
  <si>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</si>
  <si>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</si>
  <si>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</si>
  <si>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</si>
  <si>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</si>
  <si>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</si>
  <si>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</si>
  <si>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</si>
  <si>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</si>
  <si>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</si>
  <si>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</si>
  <si>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</si>
  <si>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</si>
  <si>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</si>
  <si>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</si>
  <si>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</si>
  <si>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</si>
  <si>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</si>
  <si>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</si>
  <si>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</si>
  <si>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</si>
  <si>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</si>
  <si>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</si>
  <si>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</si>
  <si>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</si>
  <si>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</si>
  <si>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</si>
  <si>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</si>
  <si>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</si>
  <si>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</si>
  <si>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</si>
  <si>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</si>
  <si>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</si>
  <si>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</si>
  <si>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</si>
  <si>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</si>
  <si>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</si>
  <si>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</si>
  <si>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</si>
  <si>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</si>
  <si>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</si>
  <si>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</si>
  <si>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</si>
  <si>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</si>
  <si>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</si>
  <si>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</si>
  <si>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</si>
  <si>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</si>
  <si>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</si>
  <si>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</si>
  <si>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</si>
  <si>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</si>
  <si>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</si>
  <si>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</si>
  <si>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</si>
  <si>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</si>
  <si>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</si>
  <si>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</si>
  <si>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</si>
  <si>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</si>
  <si>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</si>
  <si>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</si>
  <si>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</si>
  <si>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</si>
  <si>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</si>
  <si>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</si>
  <si>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</si>
  <si>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</si>
  <si>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</si>
  <si>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</si>
  <si>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</si>
  <si>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</si>
  <si>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</si>
  <si>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</si>
  <si>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</si>
  <si>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</si>
  <si>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</si>
  <si>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</si>
  <si>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</si>
  <si>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</si>
  <si>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</si>
  <si>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</si>
  <si>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</si>
  <si>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</si>
  <si>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</si>
  <si>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</si>
  <si>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</si>
  <si>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</si>
  <si>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</si>
  <si>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</si>
  <si>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</si>
  <si>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</si>
  <si>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</si>
  <si>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</si>
  <si>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</si>
  <si>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</si>
  <si>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</si>
  <si>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</si>
  <si>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</si>
  <si>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</si>
  <si>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</si>
  <si>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</si>
  <si>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</si>
  <si>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</si>
  <si>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</si>
  <si>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</si>
  <si>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</si>
  <si>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</si>
  <si>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</si>
  <si>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</si>
  <si>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</si>
  <si>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</si>
  <si>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</si>
  <si>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</si>
  <si>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</si>
  <si>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</si>
  <si>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</si>
  <si>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</si>
  <si>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</si>
  <si>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</si>
  <si>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</si>
  <si>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</si>
  <si>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</si>
  <si>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</si>
  <si>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</si>
  <si>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</si>
  <si>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</si>
  <si>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</si>
  <si>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</si>
  <si>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</si>
  <si>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</si>
  <si>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</si>
  <si>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</si>
  <si>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</si>
  <si>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</si>
  <si>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</si>
  <si>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</si>
  <si>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</si>
  <si>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</si>
  <si>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</si>
  <si>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</si>
  <si>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</si>
  <si>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</si>
  <si>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</si>
  <si>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</si>
  <si>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</si>
  <si>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</si>
  <si>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</si>
  <si>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</si>
  <si>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</si>
  <si>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</si>
  <si>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</si>
  <si>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</si>
  <si>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</si>
  <si>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</si>
  <si>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</si>
  <si>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</si>
  <si>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</si>
  <si>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</si>
  <si>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</si>
  <si>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</si>
  <si>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</si>
  <si>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</si>
  <si>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</si>
  <si>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</si>
  <si>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</si>
  <si>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</si>
  <si>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</si>
  <si>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</si>
  <si>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</si>
  <si>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</si>
  <si>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</si>
  <si>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</si>
  <si>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</si>
  <si>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</si>
  <si>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</si>
  <si>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</si>
  <si>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</si>
  <si>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</si>
  <si>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</si>
  <si>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</si>
  <si>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</si>
  <si>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</si>
  <si>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</si>
  <si>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</si>
  <si>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</si>
  <si>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</si>
  <si>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</si>
  <si>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</si>
  <si>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</si>
  <si>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</si>
  <si>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</si>
  <si>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</si>
  <si>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</si>
  <si>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</si>
  <si>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</si>
  <si>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</si>
  <si>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</si>
  <si>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</si>
  <si>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</si>
  <si>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</si>
  <si>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</si>
  <si>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</si>
  <si>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</si>
  <si>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</si>
  <si>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</si>
  <si>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</si>
  <si>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</si>
  <si>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</si>
  <si>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</si>
  <si>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</si>
  <si>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</si>
  <si>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</si>
  <si>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</si>
  <si>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</si>
  <si>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</si>
  <si>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</si>
  <si>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</si>
  <si>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</si>
  <si>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</si>
  <si>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</si>
  <si>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</si>
  <si>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</si>
  <si>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</si>
  <si>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</si>
  <si>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</si>
  <si>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</si>
  <si>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</si>
  <si>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</si>
  <si>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</si>
  <si>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</si>
  <si>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</si>
  <si>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</si>
  <si>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</si>
  <si>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</si>
  <si>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</si>
  <si>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</si>
  <si>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</si>
  <si>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</si>
  <si>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</si>
  <si>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</si>
  <si>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</si>
  <si>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</si>
  <si>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</si>
  <si>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</si>
  <si>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</si>
  <si>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</si>
  <si>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</si>
  <si>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</si>
  <si>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</si>
  <si>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</si>
  <si>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</si>
  <si>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</si>
  <si>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</si>
  <si>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</si>
  <si>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</si>
  <si>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</si>
  <si>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</si>
  <si>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</si>
  <si>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</si>
  <si>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</si>
  <si>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</si>
  <si>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</si>
  <si>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</si>
  <si>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</si>
  <si>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</si>
  <si>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</si>
  <si>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</si>
  <si>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</si>
  <si>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</si>
  <si>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</si>
  <si>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</si>
  <si>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</si>
  <si>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</si>
  <si>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</si>
  <si>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</si>
  <si>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</si>
  <si>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</si>
  <si>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</si>
  <si>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</si>
  <si>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</si>
  <si>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</si>
  <si>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</si>
  <si>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</si>
  <si>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</si>
  <si>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</si>
  <si>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</si>
  <si>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</si>
  <si>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</si>
  <si>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</si>
  <si>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</si>
  <si>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</si>
  <si>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</si>
  <si>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</si>
  <si>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</si>
  <si>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</si>
  <si>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</si>
  <si>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</si>
  <si>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</si>
  <si>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</si>
  <si>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</si>
  <si>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</si>
  <si>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</si>
  <si>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</si>
  <si>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</si>
  <si>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</si>
  <si>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</si>
  <si>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</si>
  <si>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</si>
  <si>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</si>
  <si>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</si>
  <si>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</si>
  <si>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</si>
  <si>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</si>
  <si>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</si>
  <si>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</si>
  <si>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</si>
  <si>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</si>
  <si>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</si>
  <si>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</si>
  <si>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</si>
  <si>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</si>
  <si>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</si>
  <si>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</si>
  <si>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</si>
  <si>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</si>
  <si>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</si>
  <si>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</si>
  <si>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</si>
  <si>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</si>
  <si>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</si>
  <si>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</si>
  <si>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</si>
  <si>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</si>
  <si>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</si>
  <si>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</si>
  <si>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</si>
  <si>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</si>
  <si>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</si>
  <si>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</si>
  <si>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</si>
  <si>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</si>
  <si>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</si>
  <si>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</si>
  <si>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</si>
  <si>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</si>
  <si>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</si>
  <si>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</si>
  <si>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</si>
  <si>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</si>
  <si>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</si>
  <si>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</si>
  <si>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</si>
  <si>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</si>
  <si>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</si>
  <si>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</si>
  <si>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</si>
  <si>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</si>
  <si>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</si>
  <si>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</si>
  <si>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</si>
  <si>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</si>
  <si>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</si>
  <si>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</si>
  <si>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</si>
  <si>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</si>
  <si>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</si>
  <si>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</si>
  <si>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</si>
  <si>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</si>
  <si>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</si>
  <si>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</si>
  <si>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</si>
  <si>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</si>
  <si>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</si>
  <si>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</si>
  <si>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</si>
  <si>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</si>
  <si>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</si>
  <si>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</si>
  <si>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</si>
  <si>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</si>
  <si>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</si>
  <si>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</si>
  <si>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</si>
  <si>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</si>
  <si>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</si>
  <si>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</si>
  <si>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</si>
  <si>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</si>
  <si>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</si>
  <si>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</si>
  <si>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</si>
  <si>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</si>
  <si>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</si>
  <si>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</si>
  <si>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</si>
  <si>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</si>
  <si>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</si>
  <si>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</si>
  <si>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</si>
  <si>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</si>
  <si>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</si>
  <si>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</si>
  <si>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</si>
  <si>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</si>
  <si>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</si>
  <si>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</si>
  <si>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</si>
  <si>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</si>
  <si>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</si>
  <si>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</si>
  <si>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</si>
  <si>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</si>
  <si>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</si>
  <si>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</si>
  <si>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</si>
  <si>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</si>
  <si>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</si>
  <si>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</si>
  <si>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</si>
  <si>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</si>
  <si>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</si>
  <si>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</si>
  <si>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</si>
  <si>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</si>
  <si>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</si>
  <si>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</si>
  <si>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</si>
  <si>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</si>
  <si>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</si>
  <si>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</si>
  <si>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</si>
  <si>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</si>
  <si>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</si>
  <si>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</si>
  <si>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</si>
  <si>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</si>
  <si>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</si>
  <si>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</si>
  <si>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</si>
  <si>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</si>
  <si>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</si>
  <si>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</si>
  <si>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</si>
  <si>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</si>
  <si>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</si>
  <si>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</si>
  <si>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</si>
  <si>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</si>
  <si>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</si>
  <si>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</si>
  <si>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</si>
  <si>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</si>
  <si>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</si>
  <si>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</si>
  <si>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</si>
  <si>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</si>
  <si>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</si>
  <si>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</si>
  <si>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</si>
  <si>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</si>
  <si>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</si>
  <si>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</si>
  <si>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</si>
  <si>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</si>
  <si>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</si>
  <si>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</si>
  <si>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</si>
  <si>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</si>
  <si>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</si>
  <si>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</si>
  <si>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</si>
  <si>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</si>
  <si>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</si>
  <si>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</si>
  <si>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</si>
  <si>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</si>
  <si>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</si>
  <si>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</si>
  <si>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</si>
  <si>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</si>
  <si>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</si>
  <si>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</si>
  <si>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</si>
  <si>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</si>
  <si>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</si>
  <si>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</si>
  <si>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</si>
  <si>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</si>
  <si>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</si>
  <si>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</si>
  <si>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</si>
  <si>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</si>
  <si>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</si>
  <si>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</si>
  <si>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</si>
  <si>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</si>
  <si>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</si>
  <si>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</si>
  <si>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</si>
  <si>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</si>
  <si>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</si>
  <si>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</si>
  <si>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</si>
  <si>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</si>
  <si>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</si>
  <si>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</si>
  <si>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</si>
  <si>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</si>
  <si>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</si>
  <si>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</si>
  <si>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</si>
  <si>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</si>
  <si>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</si>
  <si>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</si>
  <si>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</si>
  <si>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</si>
  <si>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</si>
  <si>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</si>
  <si>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</si>
  <si>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</si>
  <si>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</si>
  <si>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</si>
  <si>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</si>
  <si>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</si>
  <si>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</si>
  <si>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</si>
  <si>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</si>
  <si>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</si>
  <si>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</si>
  <si>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</si>
  <si>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</si>
  <si>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</si>
  <si>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</si>
  <si>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</si>
  <si>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</si>
  <si>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</si>
  <si>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</si>
  <si>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</si>
  <si>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</si>
  <si>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</si>
  <si>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</si>
  <si>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</si>
  <si>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</si>
  <si>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</si>
  <si>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</si>
  <si>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</si>
  <si>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</si>
  <si>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</si>
  <si>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</si>
  <si>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</si>
  <si>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</si>
  <si>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</si>
  <si>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</si>
  <si>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</si>
  <si>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</si>
  <si>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</si>
  <si>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</si>
  <si>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</si>
  <si>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</si>
  <si>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</si>
  <si>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</si>
  <si>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</si>
  <si>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</si>
  <si>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</si>
  <si>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</si>
  <si>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</si>
  <si>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</si>
  <si>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</si>
  <si>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</si>
  <si>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</si>
  <si>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</si>
  <si>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</si>
  <si>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</si>
  <si>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</si>
  <si>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</si>
  <si>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</si>
  <si>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</si>
  <si>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</si>
  <si>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</si>
  <si>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</si>
  <si>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</si>
  <si>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</si>
  <si>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</si>
  <si>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</si>
  <si>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</si>
  <si>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</si>
  <si>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</si>
  <si>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</si>
  <si>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</si>
  <si>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</si>
  <si>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</si>
  <si>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</si>
  <si>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</si>
  <si>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</si>
  <si>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</si>
  <si>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</si>
  <si>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</si>
  <si>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</si>
  <si>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</si>
  <si>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</si>
  <si>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</si>
  <si>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</si>
  <si>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</si>
  <si>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</si>
  <si>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</si>
  <si>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</si>
  <si>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</si>
  <si>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</si>
  <si>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</si>
  <si>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</si>
  <si>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</si>
  <si>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</si>
  <si>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</si>
  <si>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</si>
  <si>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</si>
  <si>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</si>
  <si>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</si>
  <si>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</si>
  <si>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</si>
  <si>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</si>
  <si>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</si>
  <si>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</si>
  <si>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</si>
  <si>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</si>
  <si>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</si>
  <si>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</si>
  <si>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</si>
  <si>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</si>
  <si>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</si>
  <si>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</si>
  <si>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</si>
  <si>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</si>
  <si>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</si>
  <si>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</si>
  <si>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</si>
  <si>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</si>
  <si>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</si>
  <si>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</si>
  <si>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</si>
  <si>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</si>
  <si>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</si>
  <si>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</si>
  <si>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</si>
  <si>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</si>
  <si>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</si>
  <si>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</si>
  <si>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</si>
  <si>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</si>
  <si>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</si>
  <si>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</si>
  <si>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</si>
  <si>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</si>
  <si>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</si>
  <si>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</si>
  <si>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</si>
  <si>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</si>
  <si>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</si>
  <si>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</si>
  <si>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</si>
  <si>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</si>
  <si>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</si>
  <si>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</si>
  <si>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</si>
  <si>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</si>
  <si>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</si>
  <si>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</si>
  <si>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</si>
  <si>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</si>
  <si>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</si>
  <si>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</si>
  <si>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</si>
  <si>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</si>
  <si>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</si>
  <si>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</si>
  <si>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</si>
  <si>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</si>
  <si>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</si>
  <si>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</si>
  <si>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</si>
  <si>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</si>
  <si>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</si>
  <si>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</si>
  <si>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</si>
  <si>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</si>
  <si>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</si>
  <si>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</si>
  <si>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</si>
  <si>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</si>
  <si>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</si>
  <si>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</si>
  <si>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</si>
  <si>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</si>
  <si>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</si>
  <si>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</si>
  <si>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</si>
  <si>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</si>
  <si>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</si>
  <si>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</si>
  <si>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</si>
  <si>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</si>
  <si>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</si>
  <si>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</si>
  <si>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</si>
  <si>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</si>
  <si>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</si>
  <si>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</si>
  <si>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</si>
  <si>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</si>
  <si>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</si>
  <si>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</si>
  <si>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</si>
  <si>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</si>
  <si>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</si>
  <si>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</si>
  <si>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</si>
  <si>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</si>
  <si>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</si>
  <si>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</si>
  <si>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</si>
  <si>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</si>
  <si>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</si>
  <si>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</si>
  <si>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</si>
  <si>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</si>
  <si>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</si>
  <si>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</si>
  <si>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</si>
  <si>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</si>
  <si>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</si>
  <si>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</si>
  <si>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</si>
  <si>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</si>
  <si>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</si>
  <si>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</si>
  <si>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</si>
  <si>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</si>
  <si>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</si>
  <si>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</si>
  <si>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</si>
  <si>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</si>
  <si>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</si>
  <si>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</si>
  <si>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</si>
  <si>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</si>
  <si>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</si>
  <si>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</si>
  <si>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</si>
  <si>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</si>
  <si>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</si>
  <si>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</si>
  <si>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</si>
  <si>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</si>
  <si>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</si>
  <si>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</si>
  <si>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</si>
  <si>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</si>
  <si>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</si>
  <si>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</si>
  <si>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</si>
  <si>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</si>
  <si>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</si>
  <si>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</si>
  <si>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</si>
  <si>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</si>
  <si>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</si>
  <si>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</si>
  <si>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</si>
  <si>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</si>
  <si>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</si>
  <si>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</si>
  <si>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</si>
  <si>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</si>
  <si>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</si>
  <si>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</si>
  <si>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</si>
  <si>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</si>
  <si>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</si>
  <si>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</si>
  <si>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</si>
  <si>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</si>
  <si>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</si>
  <si>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</si>
  <si>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</si>
  <si>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</si>
  <si>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</si>
  <si>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</si>
  <si>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</si>
  <si>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</si>
  <si>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</si>
  <si>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</si>
  <si>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</si>
  <si>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</si>
  <si>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</si>
  <si>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</si>
  <si>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</si>
  <si>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</si>
  <si>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</si>
  <si>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</si>
  <si>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</si>
  <si>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</si>
  <si>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</si>
  <si>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</si>
  <si>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</si>
  <si>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</si>
  <si>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</si>
  <si>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</si>
  <si>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</si>
  <si>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</si>
  <si>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</si>
  <si>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</si>
  <si>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</si>
  <si>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</si>
  <si>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</si>
  <si>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</si>
  <si>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</si>
  <si>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</si>
  <si>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</si>
  <si>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</si>
  <si>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</si>
  <si>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</si>
  <si>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</si>
  <si>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</si>
  <si>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</si>
  <si>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</si>
  <si>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</si>
  <si>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</si>
  <si>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</si>
  <si>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</si>
  <si>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</si>
  <si>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</si>
  <si>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</si>
  <si>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</si>
  <si>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</si>
  <si>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</si>
  <si>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</si>
  <si>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</si>
  <si>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</si>
  <si>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</si>
  <si>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</si>
  <si>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</si>
  <si>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</si>
  <si>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</si>
  <si>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</si>
  <si>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</si>
  <si>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</si>
  <si>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</si>
  <si>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</si>
  <si>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</si>
  <si>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</si>
  <si>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</si>
  <si>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</si>
  <si>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</si>
  <si>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</si>
  <si>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</si>
  <si>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</si>
  <si>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</si>
  <si>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</si>
  <si>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</si>
  <si>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</si>
  <si>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</si>
  <si>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</si>
  <si>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</si>
  <si>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</si>
  <si>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</si>
  <si>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</si>
  <si>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</si>
  <si>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</si>
  <si>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</si>
  <si>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</si>
  <si>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</si>
  <si>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</si>
  <si>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</si>
  <si>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</si>
  <si>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</si>
  <si>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</si>
  <si>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</si>
  <si>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</si>
  <si>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</si>
  <si>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</si>
  <si>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</si>
  <si>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</si>
  <si>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</si>
  <si>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</si>
  <si>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</si>
  <si>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</si>
  <si>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</si>
  <si>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</si>
  <si>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</si>
  <si>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</si>
  <si>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</si>
  <si>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</si>
  <si>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</si>
  <si>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</si>
  <si>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</si>
  <si>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</si>
  <si>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</si>
  <si>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</si>
  <si>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</si>
  <si>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</si>
  <si>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</si>
  <si>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</si>
  <si>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</si>
  <si>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</si>
  <si>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</si>
  <si>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</si>
  <si>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</si>
  <si>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</si>
  <si>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</si>
  <si>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</si>
  <si>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</si>
  <si>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</si>
  <si>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</si>
  <si>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</si>
  <si>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</si>
  <si>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</si>
  <si>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</si>
  <si>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</si>
  <si>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</si>
  <si>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</si>
  <si>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</si>
  <si>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</si>
  <si>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</si>
  <si>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</si>
  <si>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</si>
  <si>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</si>
  <si>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</si>
  <si>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</si>
  <si>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</si>
  <si>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</si>
  <si>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</si>
  <si>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</si>
  <si>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</si>
  <si>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</si>
  <si>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</si>
  <si>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</si>
  <si>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</si>
  <si>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</si>
  <si>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</si>
  <si>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</si>
  <si>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</si>
  <si>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</si>
  <si>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</si>
  <si>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</si>
  <si>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</si>
  <si>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</si>
  <si>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</si>
  <si>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</si>
  <si>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</si>
  <si>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</si>
  <si>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</si>
  <si>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</si>
  <si>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</si>
  <si>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</si>
  <si>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</si>
  <si>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</si>
  <si>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</si>
  <si>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</si>
  <si>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</si>
  <si>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</si>
  <si>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</si>
  <si>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</si>
  <si>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</si>
  <si>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</si>
  <si>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</si>
  <si>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</si>
  <si>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</si>
  <si>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</si>
  <si>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</si>
  <si>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</si>
  <si>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</si>
  <si>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</si>
  <si>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</si>
  <si>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</si>
  <si>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</si>
  <si>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</si>
  <si>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</si>
  <si>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</si>
  <si>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</si>
  <si>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</si>
  <si>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</si>
  <si>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</si>
  <si>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</si>
  <si>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</si>
  <si>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</si>
  <si>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</si>
  <si>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</si>
  <si>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</si>
  <si>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</si>
  <si>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</si>
  <si>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</si>
  <si>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</si>
  <si>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</si>
  <si>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</si>
  <si>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</si>
  <si>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</si>
  <si>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</si>
  <si>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</si>
  <si>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</si>
  <si>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</si>
  <si>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</si>
  <si>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</si>
  <si>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</si>
  <si>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</si>
  <si>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</si>
  <si>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</si>
  <si>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</si>
  <si>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</si>
  <si>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</si>
  <si>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</si>
  <si>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</si>
  <si>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</si>
  <si>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</si>
  <si>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</si>
  <si>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</si>
  <si>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</si>
  <si>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</si>
  <si>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</si>
  <si>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</si>
  <si>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</si>
  <si>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</si>
  <si>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</si>
  <si>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</si>
  <si>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</si>
  <si>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</si>
  <si>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</si>
  <si>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</si>
  <si>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</si>
  <si>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</si>
  <si>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</si>
  <si>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</si>
  <si>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</si>
  <si>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</si>
  <si>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</si>
  <si>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</si>
  <si>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</si>
  <si>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</si>
  <si>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</si>
  <si>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</si>
  <si>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</si>
  <si>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</si>
  <si>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</si>
  <si>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</si>
  <si>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</si>
  <si>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</si>
  <si>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</si>
  <si>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</si>
  <si>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</si>
  <si>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</si>
  <si>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</si>
  <si>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</si>
  <si>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</si>
  <si>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</si>
  <si>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</si>
  <si>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</si>
  <si>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</si>
  <si>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</si>
  <si>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</si>
  <si>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</si>
  <si>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</si>
  <si>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</si>
  <si>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</si>
  <si>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</si>
  <si>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</si>
  <si>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</si>
  <si>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</si>
  <si>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</si>
  <si>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</si>
  <si>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ALICIA LONDOÑO LOPEZ </t>
  </si>
  <si>
    <t>TORICES CLL 47 N°16-34</t>
  </si>
  <si>
    <t>3017568137</t>
  </si>
  <si>
    <t xml:space="preserve">INSTITUTO COLOMBIANO DE BIENESTAR FAMILIAR- Regional Bolivar </t>
  </si>
  <si>
    <t>COMFAMILIAR</t>
  </si>
  <si>
    <t>1326-2007</t>
  </si>
  <si>
    <t>1326-2007-742</t>
  </si>
  <si>
    <t>1326-2007-036</t>
  </si>
  <si>
    <t>1326080047</t>
  </si>
  <si>
    <t>1326080069</t>
  </si>
  <si>
    <t>02/01/2008</t>
  </si>
  <si>
    <t>31/12/2008</t>
  </si>
  <si>
    <t>198-2011</t>
  </si>
  <si>
    <t>03/01/2011</t>
  </si>
  <si>
    <t>31/12/2011</t>
  </si>
  <si>
    <t>0250-2012</t>
  </si>
  <si>
    <t>13/01/2012</t>
  </si>
  <si>
    <t>31/12/2012</t>
  </si>
  <si>
    <t>0154-2012</t>
  </si>
  <si>
    <t xml:space="preserve">0573 – 2012 </t>
  </si>
  <si>
    <t>08/10/2012</t>
  </si>
  <si>
    <t xml:space="preserve">0723 – 2012 </t>
  </si>
  <si>
    <t>12/12/2012</t>
  </si>
  <si>
    <t>31/12/2014</t>
  </si>
  <si>
    <t xml:space="preserve">0169 - 2013 </t>
  </si>
  <si>
    <t>22/01/2013</t>
  </si>
  <si>
    <t>31/12/2013</t>
  </si>
  <si>
    <t>0286- 2013</t>
  </si>
  <si>
    <t>25/01/2013</t>
  </si>
  <si>
    <t>0039-1</t>
  </si>
  <si>
    <t>01/10/2013</t>
  </si>
  <si>
    <t xml:space="preserve">186-2014 </t>
  </si>
  <si>
    <t>16/01/2014</t>
  </si>
  <si>
    <t>30/11/2014</t>
  </si>
  <si>
    <t>0212-2014</t>
  </si>
  <si>
    <t>17/01/2014</t>
  </si>
  <si>
    <t>30/01/2015</t>
  </si>
  <si>
    <t>0191-2015</t>
  </si>
  <si>
    <t>01/02/2015</t>
  </si>
  <si>
    <t>30/12/2015</t>
  </si>
  <si>
    <t>0121-2015</t>
  </si>
  <si>
    <t>312-2016</t>
  </si>
  <si>
    <t>1/02/2016</t>
  </si>
  <si>
    <t>15/12/2016</t>
  </si>
  <si>
    <t>0855-2016</t>
  </si>
  <si>
    <t>16/12/2016</t>
  </si>
  <si>
    <t>15/12/2017</t>
  </si>
  <si>
    <t>0854-2016</t>
  </si>
  <si>
    <t>0214-2016</t>
  </si>
  <si>
    <t>30/01/2016</t>
  </si>
  <si>
    <t>30/10/2016</t>
  </si>
  <si>
    <t>0711-2016</t>
  </si>
  <si>
    <t>01/11/2016</t>
  </si>
  <si>
    <t>31/07/2018</t>
  </si>
  <si>
    <t>0245-2016</t>
  </si>
  <si>
    <t>31/10/2016</t>
  </si>
  <si>
    <t>0626-2016</t>
  </si>
  <si>
    <t>0393-2017</t>
  </si>
  <si>
    <t>13/12/2017</t>
  </si>
  <si>
    <t>31/10/2018</t>
  </si>
  <si>
    <t>0250-2018</t>
  </si>
  <si>
    <t>28/07/2018</t>
  </si>
  <si>
    <t>15/12/2018</t>
  </si>
  <si>
    <t>0254-2018</t>
  </si>
  <si>
    <t>0466-2018</t>
  </si>
  <si>
    <t>01/11/2018</t>
  </si>
  <si>
    <t>30/11/2018</t>
  </si>
  <si>
    <t>0601-2018</t>
  </si>
  <si>
    <t>17/12/2018</t>
  </si>
  <si>
    <t>31/03/2020</t>
  </si>
  <si>
    <t>0623-2018</t>
  </si>
  <si>
    <t>20/12/2018</t>
  </si>
  <si>
    <t>0210-2019</t>
  </si>
  <si>
    <t>28/01/2019</t>
  </si>
  <si>
    <t>15/12/2019</t>
  </si>
  <si>
    <t>APOYAR A LAS FAMILIAS EN DESARROLLO CON MUJERES GESTANTES, MADRES LACTANTES Y NIÑOS Y NIÑAS MENOSRES DE 2 AÑOS, QUE SE ENCUENTRAN EN VULNERABILIDAD PSICOAFETIVA, NUTRICIONAL Y SOCIAL PRIORITARIAMENTE EN SITUACION DE DESPLAZAMIENTO</t>
  </si>
  <si>
    <t xml:space="preserve">BRINDAR ATENCION A LOS NIÑOS Y NIÑAS ENTRE LOS 2 Y 6 AÑOS DE EDAD DE LOS SECTORES MAS VULNERABLS DE LA POBLACION, EN EL JARDIN COMUNITARIO, A TRAVES DE ATIVIDADES PEDAGOGICAS Y NUTRICIONALES Y FORMACION DE PADRES DE FAMILIAS Y ADULTOS A CARGO DE LOS NIÑOS, PROMOVIENDO EL FORTALECIOMIENTO DE LOS FACTORES PROTECTORES DE LA FAMILIA Y LA COMUNIDAD PARA LA PREVENCION DE LA VIOLENCIA INTRAFAMILIAR Y EL MEJORAMIENTO DE LAS CONDICIONES DE VIDA DE LAS FAMILIAS USUARIAS Y EL JERCICIO DE LOS DEREHOS DE LOS NIÑOS Y NIÑAS. </t>
  </si>
  <si>
    <t>BRINDAR ATENCION INTEGRAL A NIÑAS Y NIÑOS ENTRE LOS 6 MESES Y LOS 5 AÑOS DE EDAD, CON VULNERABILIDAD ECONOMICA Y SOCIAL,  PRIORITARIAMENTE A QUIENES POR RAZONES DE TRABAJO DE SUS PADRES O ADULTOS RESPONSABLES DE SU CUIDADO PERMANECEN SOLOS TEMPORALMENTE Y A LOS HIJOS DE FAMILIA EN SITUACION DE DESPLAZAMIENTO</t>
  </si>
  <si>
    <t>BRINDAR ATENCION A LA PRIMERA INFANCIA NIÑOS Y NIÑAS MENORES DE 6 AÑOS, DE FAMILIAS CON VULNERABILIDAD ECONOMICA, SOCIAL, CULTURAL, NUTRICIONAL Y PSIOAFECTIVA, A TRAVES DE LOS HOGARES COMUNITARIOS DE BIENESTAR MODALIDAD 0-7, PRIRITARIAMENTE EN SITUACION DE DESPLAZAMIENTO Y APOYAR A LAS FAMILIAS EN DESARROLLO, CON MUJERES GESTANTES, MADRES LACTANTES Y NIÑOS MENOSRES DE 2 AÑOS QUE SE ENCUENTRAN EN VULNERABILIDAD PSICOAFETIVA, NUTRICIONAL, ECONOMICA Y SOCIAL, PRIORITARIAMENTE EN SITUACION DE DESPLAZAMIENTO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</si>
  <si>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familiares y en la modalidad fami; apoyar a las familias en desarrollo con mujeres gestantes, madres lactantes y niños menores de 2 años que se encuentran en vulnerabilidad.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</si>
  <si>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TRADICIONALES TIEMPO OMPLETO Y EN LA MODALIDAD FAMI, apoyar a las familias en desarrollo con mujeres gestantes, madres lactantes y niños menores de 2 años que se encuentran en vulnerabilidad. </t>
  </si>
  <si>
    <t xml:space="preserve">BRINDAR ATENCION A LA  PRIMERA INFANCIA INTEGRAL, EN LOS CENTROS DE DESARROLLO INFANTIL TEMPRANO EN EL MARCO DE LA ESTRATEGIA DE 0 A SIEMPRE EN EL DEPRTAMENTO DE BOLIVAR </t>
  </si>
  <si>
    <t xml:space="preserve">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 </t>
  </si>
  <si>
    <t xml:space="preserve">BRINDAR ATENCION A A LA PRIMERA INFANCIA, NIÑOS Y NIÑAS MENORES DE 5 AÑOS, DE FAMILIA EN SITUACION CON VULNERABILIDAD A TRAVES DE LOS HOGARES OMUNITARIOS DE BIENESTAR EN LAS SIGUIENTES FORMAS DE ATENCION: FAMILIARES,  MULTIPLES, GRUPALES,  MULTIPLES EMPRESARIALES, Y EN LA MODALIDAD FAMI EN CONFORMIDAD CON LOS LINEAMIENTOS, ESTANDARES Y DIRECTRICES QUE ICBF EXPIDA PARA LAS MISMAS. </t>
  </si>
  <si>
    <t xml:space="preserve">PRESTACION DE SERVICIOS PROFESIONALES PARA LA EJECUCION DEL PROGRAMA ATENCION INTEGRAL A LA NIÑEZ </t>
  </si>
  <si>
    <t>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t>
  </si>
  <si>
    <t xml:space="preserve">ATENDER INTEGRALMENTE A LA PRIMERA INFANCIA  EN EL MARCO DE LA ESTRATEGIA DE CERO A SIEMPRE ESPECIFICAMENTE A LOS NIÑOS Y NIÑAS ENORES DE CINCO AÑOS DE FAMILIAS EN SITUACION DE VULNERABILIDAD DE CONFORMIDAD CON LAS DIRETRICES LINEAMIENTOS Y PARAMETROS ESTABLECIDOS POR EL ICBF. ASI COMO REGULAR LAS RELACIONES ENTRE LAS PARTES DERIVADAS DE LA ENTREGA DEL APORTE DEL ICBF A LA ENTIDAD ADINISTRADORA DEL SERVICIO EN LA MODALIDAD DE HOGARES COMUNITARIOS DE BIENESTAR EN LAS SIGUIENTES FORMAS DE ATENCION: FAMILIARES, MULTIPLES, GRUPALES EMPRESARIAELES JARDINES SOIALES Y EN LA MODALIDAD FAMI </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</si>
  <si>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COMUNITARIAS DE BIENESTAR EN LAS SIGUIENTES FORMAS DE ATENCION: FAMILIARES, MULTIPLES, GRUPALES, EMPRESARIALES; JARDINES SOCIALES Y EN LA MODALIDAD FAMI.  </t>
  </si>
  <si>
    <t>PRESTAR EL SERVICIO DE ATENCIÓN, EDUCACIÓN INICIAL Y CUIDADO A NIÑOS Y NIÑAS MENORES DE 5 AÑOS O HASTA SU INGRESO A GRADO DE TRANSICIÓN, CON EL FIN DE PROMOVER EL DESARROLLO INTEGRAL DE LA PRIMERA INFANCIA CON CALIDAD</t>
  </si>
  <si>
    <t>ATENDER  A LA PRIMERA INFANCIA EN EL MARCO DE LA ESTRATEGIA “DE CERO A SIEMPRE” ESPECIFICAMENTE A LOS NIÑOS Y NIÑAS MENORES DE CINCO (5) AÑOS DE FAMILIAS EN SITUACION DE VULNERABILIDAD DE CONFORMIDAD CON LAS DIRECTRICES, LINEAMIENTOS Y PARAMETROS ESTABLECIDOS POR EL ICBF A LA ENTIDAD ADMINISTRADORA DEL SERVICIO EN LA MODALIDAD HOGARES COMUNITARIOS DE BIENESTAR EN LAS SIGUIENtES FORMAS DE ATENCIOON: FAMILIARES. MULTIPPLES,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</si>
  <si>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ATENCIOON: HOGARES COMUNITARIOS DE BIENESTAR TRADICIONALES, FAMILIARES. MULTIPLES, GRUPALES, EMPRESARIALES; JARDINES SOCIALES Y EN LA MODALIDAD FAMI</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</si>
  <si>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ATENCIOON: HOGARES COMUNITARIOS DE BIENESTAR TRADICIONAL y  FAMI.</t>
  </si>
  <si>
    <t xml:space="preserve">PRESTAR EL SRVICIO DE EDUCACION INIIAL EN EL MARCO DE LA ATENCION INTEGRAL A MUJERES GESTANTES T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 </t>
  </si>
  <si>
    <t>PRESTAR EL SERVIVIO DE ATENCION A NIÑAS Y NIÑOS Y A MUJERES GESTANTES EN EL MARCO DE LA POLITICA DE ESTADO PARA EL DESARROLLO INTEGRAL A LA PRIMERA INFANCIA "DE CERO A SIEMPRE", DE CONFORMIDAD CON LAS DIRECTRICES, LINEAMIENTOS Y PARAMETROS ESTABLECIDOS POR EL ICBF PARA LOS SERVICIOS: JHOGARES COMUNITARIOS DE BIENESTAR FAMI Y FAMILIARES.</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</si>
  <si>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</si>
  <si>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LOS SERVICIOS: HOGARES COMUNITARIOS DE BIENESTAR FAMILIAR Y FAMI EN CONFORMIDAD CON LAS DIRECTRICES, LINEAMIENTOS Y PARAMETROS ESTABLECIDOS POR ICBF, EN ARMONIA CON LA POLITICA DE ESTADO PARA EL DESARROLLO INTEGRAL A LA PRIMERA INFANCIA DE CERO A SIEMPRE </t>
  </si>
  <si>
    <t xml:space="preserve">PRESTAR EL SERVICIO DE CDI- Y DESARROLLO INFANTIL EN MEDIO FAMILIAR  DIMF DE CONFORMIDAD CON EL MANUAL OPERATIVO DEE LA MODALIDAD INSTITUIONAL Y FAMILIAR Y LAS DIRECTRICES ESTABLECIDAS POR EL ICBF, EN ARMONIA ON LA POLITICA DE ESTADO PARA EL DESARROLLO INTEGRAL DE LA PRIMERA INFANCIA DE CERO A SIEMPRE. </t>
  </si>
  <si>
    <t>0501-2020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</si>
  <si>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</si>
  <si>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NO</t>
  </si>
  <si>
    <t>corporacioncordeso@gmail.com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</si>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</sst>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2778</v>
      </c>
      <c r="D15" s="35"/>
      <c r="E15" s="35"/>
      <c r="F15" s="5"/>
      <c r="G15" s="32" t="s">
        <v>1168</v>
      </c>
      <c r="H15" s="103" t="s">
        <v>208</v>
      </c>
      <c r="I15" s="32" t="s">
        <v>2624</v>
      </c>
      <c r="J15" s="108" t="s">
        <v>2626</v>
      </c>
      <c r="L15" s="208" t="s">
        <v>8</v>
      </c>
      <c r="M15" s="208"/>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900058800</v>
      </c>
      <c r="C20" s="5"/>
      <c r="D20" s="73"/>
      <c r="E20" s="5"/>
      <c r="F20" s="5"/>
      <c r="G20" s="5"/>
      <c r="H20" s="185"/>
      <c r="I20" s="146" t="s">
        <v>208</v>
      </c>
      <c r="J20" s="147" t="s">
        <v>210</v>
      </c>
      <c r="K20" s="148">
        <v>843942713</v>
      </c>
      <c r="L20" s="149">
        <v>44228</v>
      </c>
      <c r="M20" s="149">
        <v>44561</v>
      </c>
      <c r="N20" s="132">
        <f>+(M20-L20)/30</f>
        <v>11.1</v>
      </c>
      <c r="O20" s="135"/>
      <c r="U20" s="131"/>
      <c r="V20" s="105">
        <f ca="1">NOW()</f>
        <v>44193.534845949071</v>
      </c>
      <c r="W20" s="105">
        <f ca="1">NOW()</f>
        <v>44193.534845949071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CORPORACION PARA EL DESARROLLO SOCIAL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1" t="s">
        <v>2679</v>
      </c>
      <c r="C48" s="111" t="s">
        <v>31</v>
      </c>
      <c r="D48" s="110" t="s">
        <v>2681</v>
      </c>
      <c r="E48" s="142">
        <v>39113</v>
      </c>
      <c r="F48" s="142">
        <v>39447</v>
      </c>
      <c r="G48" s="157">
        <f>IF(AND(E48&lt;&gt;"",F48&lt;&gt;""),((F48-E48)/30),"")</f>
        <v>11.133333333333333</v>
      </c>
      <c r="H48" s="113" t="s">
        <v>2751</v>
      </c>
      <c r="I48" s="112" t="s">
        <v>208</v>
      </c>
      <c r="J48" s="112" t="s">
        <v>210</v>
      </c>
      <c r="K48" s="115">
        <v>179435689</v>
      </c>
      <c r="L48" s="114" t="s">
        <v>1148</v>
      </c>
      <c r="M48" s="116">
        <v>1</v>
      </c>
      <c r="N48" s="114" t="s">
        <v>27</v>
      </c>
      <c r="O48" s="114" t="s">
        <v>1148</v>
      </c>
      <c r="P48" s="78"/>
    </row>
    <row r="49" spans="1:16" s="6" customFormat="1" ht="24.75" customHeight="1" x14ac:dyDescent="0.25">
      <c r="A49" s="140">
        <v>2</v>
      </c>
      <c r="B49" s="121" t="s">
        <v>2679</v>
      </c>
      <c r="C49" s="123" t="s">
        <v>31</v>
      </c>
      <c r="D49" s="110" t="s">
        <v>2682</v>
      </c>
      <c r="E49" s="142">
        <v>39232</v>
      </c>
      <c r="F49" s="142">
        <v>39447</v>
      </c>
      <c r="G49" s="157">
        <f t="shared" ref="G49:G50" si="2">IF(AND(E49&lt;&gt;"",F49&lt;&gt;""),((F49-E49)/30),"")</f>
        <v>7.166666666666667</v>
      </c>
      <c r="H49" s="113" t="s">
        <v>2752</v>
      </c>
      <c r="I49" s="112" t="s">
        <v>208</v>
      </c>
      <c r="J49" s="112" t="s">
        <v>210</v>
      </c>
      <c r="K49" s="115">
        <v>27031360</v>
      </c>
      <c r="L49" s="123" t="s">
        <v>1148</v>
      </c>
      <c r="M49" s="116">
        <v>1</v>
      </c>
      <c r="N49" s="114" t="s">
        <v>27</v>
      </c>
      <c r="O49" s="114" t="s">
        <v>1148</v>
      </c>
      <c r="P49" s="78"/>
    </row>
    <row r="50" spans="1:16" s="6" customFormat="1" ht="24.75" customHeight="1" x14ac:dyDescent="0.25">
      <c r="A50" s="140">
        <v>3</v>
      </c>
      <c r="B50" s="121" t="s">
        <v>2679</v>
      </c>
      <c r="C50" s="123" t="s">
        <v>31</v>
      </c>
      <c r="D50" s="110" t="s">
        <v>2683</v>
      </c>
      <c r="E50" s="142">
        <v>39084</v>
      </c>
      <c r="F50" s="142">
        <v>39233</v>
      </c>
      <c r="G50" s="157">
        <f t="shared" si="2"/>
        <v>4.9666666666666668</v>
      </c>
      <c r="H50" s="118" t="s">
        <v>2752</v>
      </c>
      <c r="I50" s="112" t="s">
        <v>208</v>
      </c>
      <c r="J50" s="112" t="s">
        <v>210</v>
      </c>
      <c r="K50" s="115">
        <v>19308114</v>
      </c>
      <c r="L50" s="123" t="s">
        <v>1148</v>
      </c>
      <c r="M50" s="116">
        <v>1</v>
      </c>
      <c r="N50" s="114" t="s">
        <v>27</v>
      </c>
      <c r="O50" s="114" t="s">
        <v>1148</v>
      </c>
      <c r="P50" s="78"/>
    </row>
    <row r="51" spans="1:16" s="6" customFormat="1" ht="24.75" customHeight="1" outlineLevel="1" x14ac:dyDescent="0.25">
      <c r="A51" s="140">
        <v>4</v>
      </c>
      <c r="B51" s="121" t="s">
        <v>2679</v>
      </c>
      <c r="C51" s="123" t="s">
        <v>31</v>
      </c>
      <c r="D51" s="110" t="s">
        <v>2684</v>
      </c>
      <c r="E51" s="142">
        <v>39449</v>
      </c>
      <c r="F51" s="142">
        <v>39813</v>
      </c>
      <c r="G51" s="157">
        <f t="shared" ref="G51:G107" si="3">IF(AND(E51&lt;&gt;"",F51&lt;&gt;""),((F51-E51)/30),"")</f>
        <v>12.133333333333333</v>
      </c>
      <c r="H51" s="113" t="s">
        <v>2753</v>
      </c>
      <c r="I51" s="112" t="s">
        <v>208</v>
      </c>
      <c r="J51" s="112" t="s">
        <v>210</v>
      </c>
      <c r="K51" s="115">
        <v>47961356</v>
      </c>
      <c r="L51" s="123" t="s">
        <v>1148</v>
      </c>
      <c r="M51" s="116">
        <v>1</v>
      </c>
      <c r="N51" s="114" t="s">
        <v>27</v>
      </c>
      <c r="O51" s="114" t="s">
        <v>1148</v>
      </c>
      <c r="P51" s="78"/>
    </row>
    <row r="52" spans="1:16" s="7" customFormat="1" ht="24.75" customHeight="1" outlineLevel="1" x14ac:dyDescent="0.25">
      <c r="A52" s="141">
        <v>5</v>
      </c>
      <c r="B52" s="121" t="s">
        <v>2679</v>
      </c>
      <c r="C52" s="123" t="s">
        <v>31</v>
      </c>
      <c r="D52" s="110" t="s">
        <v>2685</v>
      </c>
      <c r="E52" s="142" t="s">
        <v>2686</v>
      </c>
      <c r="F52" s="142" t="s">
        <v>2687</v>
      </c>
      <c r="G52" s="157">
        <f t="shared" si="3"/>
        <v>12.133333333333333</v>
      </c>
      <c r="H52" s="118" t="s">
        <v>2754</v>
      </c>
      <c r="I52" s="112" t="s">
        <v>208</v>
      </c>
      <c r="J52" s="112" t="s">
        <v>210</v>
      </c>
      <c r="K52" s="115">
        <v>539386197</v>
      </c>
      <c r="L52" s="123" t="s">
        <v>1148</v>
      </c>
      <c r="M52" s="116">
        <v>1</v>
      </c>
      <c r="N52" s="114" t="s">
        <v>27</v>
      </c>
      <c r="O52" s="114" t="s">
        <v>1148</v>
      </c>
      <c r="P52" s="79"/>
    </row>
    <row r="53" spans="1:16" s="7" customFormat="1" ht="24.75" customHeight="1" outlineLevel="1" x14ac:dyDescent="0.25">
      <c r="A53" s="141">
        <v>6</v>
      </c>
      <c r="B53" s="121" t="s">
        <v>2679</v>
      </c>
      <c r="C53" s="123" t="s">
        <v>31</v>
      </c>
      <c r="D53" s="110" t="s">
        <v>2688</v>
      </c>
      <c r="E53" s="142" t="s">
        <v>2689</v>
      </c>
      <c r="F53" s="142" t="s">
        <v>2690</v>
      </c>
      <c r="G53" s="157">
        <f t="shared" si="3"/>
        <v>12.066666666666666</v>
      </c>
      <c r="H53" s="118" t="s">
        <v>2755</v>
      </c>
      <c r="I53" s="112" t="s">
        <v>208</v>
      </c>
      <c r="J53" s="112" t="s">
        <v>210</v>
      </c>
      <c r="K53" s="115">
        <v>805359439</v>
      </c>
      <c r="L53" s="123" t="s">
        <v>1148</v>
      </c>
      <c r="M53" s="116">
        <v>1</v>
      </c>
      <c r="N53" s="114" t="s">
        <v>27</v>
      </c>
      <c r="O53" s="114" t="s">
        <v>1148</v>
      </c>
      <c r="P53" s="79"/>
    </row>
    <row r="54" spans="1:16" s="7" customFormat="1" ht="24.75" customHeight="1" outlineLevel="1" x14ac:dyDescent="0.25">
      <c r="A54" s="141">
        <v>7</v>
      </c>
      <c r="B54" s="121" t="s">
        <v>2679</v>
      </c>
      <c r="C54" s="123" t="s">
        <v>31</v>
      </c>
      <c r="D54" s="110" t="s">
        <v>2691</v>
      </c>
      <c r="E54" s="142" t="s">
        <v>2692</v>
      </c>
      <c r="F54" s="142" t="s">
        <v>2693</v>
      </c>
      <c r="G54" s="157">
        <f t="shared" si="3"/>
        <v>11.766666666666667</v>
      </c>
      <c r="H54" s="113" t="s">
        <v>2756</v>
      </c>
      <c r="I54" s="112" t="s">
        <v>208</v>
      </c>
      <c r="J54" s="112" t="s">
        <v>210</v>
      </c>
      <c r="K54" s="117">
        <v>830386792</v>
      </c>
      <c r="L54" s="123" t="s">
        <v>1148</v>
      </c>
      <c r="M54" s="116">
        <v>1</v>
      </c>
      <c r="N54" s="114" t="s">
        <v>27</v>
      </c>
      <c r="O54" s="114" t="s">
        <v>1148</v>
      </c>
      <c r="P54" s="79"/>
    </row>
    <row r="55" spans="1:16" s="7" customFormat="1" ht="24.75" customHeight="1" outlineLevel="1" x14ac:dyDescent="0.25">
      <c r="A55" s="141">
        <v>8</v>
      </c>
      <c r="B55" s="121" t="s">
        <v>2679</v>
      </c>
      <c r="C55" s="123" t="s">
        <v>31</v>
      </c>
      <c r="D55" s="110" t="s">
        <v>2694</v>
      </c>
      <c r="E55" s="142" t="s">
        <v>2692</v>
      </c>
      <c r="F55" s="142" t="s">
        <v>2693</v>
      </c>
      <c r="G55" s="157">
        <f t="shared" si="3"/>
        <v>11.766666666666667</v>
      </c>
      <c r="H55" s="113" t="s">
        <v>2756</v>
      </c>
      <c r="I55" s="112" t="s">
        <v>208</v>
      </c>
      <c r="J55" s="112" t="s">
        <v>210</v>
      </c>
      <c r="K55" s="117">
        <v>537613290</v>
      </c>
      <c r="L55" s="123" t="s">
        <v>1148</v>
      </c>
      <c r="M55" s="116">
        <v>1</v>
      </c>
      <c r="N55" s="114" t="s">
        <v>27</v>
      </c>
      <c r="O55" s="114" t="s">
        <v>1148</v>
      </c>
      <c r="P55" s="79"/>
    </row>
    <row r="56" spans="1:16" s="7" customFormat="1" ht="24.75" customHeight="1" outlineLevel="1" x14ac:dyDescent="0.25">
      <c r="A56" s="141">
        <v>9</v>
      </c>
      <c r="B56" s="121" t="s">
        <v>2679</v>
      </c>
      <c r="C56" s="123" t="s">
        <v>31</v>
      </c>
      <c r="D56" s="110" t="s">
        <v>2695</v>
      </c>
      <c r="E56" s="142" t="s">
        <v>2696</v>
      </c>
      <c r="F56" s="142" t="s">
        <v>2693</v>
      </c>
      <c r="G56" s="157">
        <f t="shared" si="3"/>
        <v>2.8</v>
      </c>
      <c r="H56" s="113" t="s">
        <v>2757</v>
      </c>
      <c r="I56" s="112" t="s">
        <v>208</v>
      </c>
      <c r="J56" s="112" t="s">
        <v>210</v>
      </c>
      <c r="K56" s="117">
        <v>170416920</v>
      </c>
      <c r="L56" s="123" t="s">
        <v>1148</v>
      </c>
      <c r="M56" s="116">
        <v>1</v>
      </c>
      <c r="N56" s="114" t="s">
        <v>27</v>
      </c>
      <c r="O56" s="114" t="s">
        <v>1148</v>
      </c>
      <c r="P56" s="79"/>
    </row>
    <row r="57" spans="1:16" s="7" customFormat="1" ht="24.75" customHeight="1" outlineLevel="1" x14ac:dyDescent="0.25">
      <c r="A57" s="141">
        <v>10</v>
      </c>
      <c r="B57" s="121" t="s">
        <v>2679</v>
      </c>
      <c r="C57" s="123" t="s">
        <v>31</v>
      </c>
      <c r="D57" s="63" t="s">
        <v>2697</v>
      </c>
      <c r="E57" s="142" t="s">
        <v>2698</v>
      </c>
      <c r="F57" s="142" t="s">
        <v>2699</v>
      </c>
      <c r="G57" s="157">
        <f t="shared" si="3"/>
        <v>24.966666666666665</v>
      </c>
      <c r="H57" s="64" t="s">
        <v>2758</v>
      </c>
      <c r="I57" s="63" t="s">
        <v>208</v>
      </c>
      <c r="J57" s="63" t="s">
        <v>210</v>
      </c>
      <c r="K57" s="66">
        <v>1107023223</v>
      </c>
      <c r="L57" s="123" t="s">
        <v>1148</v>
      </c>
      <c r="M57" s="67">
        <v>1</v>
      </c>
      <c r="N57" s="65" t="s">
        <v>27</v>
      </c>
      <c r="O57" s="65" t="s">
        <v>1148</v>
      </c>
      <c r="P57" s="79"/>
    </row>
    <row r="58" spans="1:16" s="7" customFormat="1" ht="24.75" customHeight="1" outlineLevel="1" x14ac:dyDescent="0.25">
      <c r="A58" s="141">
        <v>11</v>
      </c>
      <c r="B58" s="121" t="s">
        <v>2679</v>
      </c>
      <c r="C58" s="123" t="s">
        <v>31</v>
      </c>
      <c r="D58" s="63" t="s">
        <v>2700</v>
      </c>
      <c r="E58" s="142" t="s">
        <v>2701</v>
      </c>
      <c r="F58" s="142" t="s">
        <v>2702</v>
      </c>
      <c r="G58" s="157">
        <f t="shared" si="3"/>
        <v>11.433333333333334</v>
      </c>
      <c r="H58" s="64" t="s">
        <v>2759</v>
      </c>
      <c r="I58" s="63" t="s">
        <v>208</v>
      </c>
      <c r="J58" s="63" t="s">
        <v>210</v>
      </c>
      <c r="K58" s="66">
        <v>388086290</v>
      </c>
      <c r="L58" s="123" t="s">
        <v>1148</v>
      </c>
      <c r="M58" s="67">
        <v>1</v>
      </c>
      <c r="N58" s="65" t="s">
        <v>27</v>
      </c>
      <c r="O58" s="65" t="s">
        <v>1148</v>
      </c>
      <c r="P58" s="79"/>
    </row>
    <row r="59" spans="1:16" s="7" customFormat="1" ht="24.75" customHeight="1" outlineLevel="1" x14ac:dyDescent="0.25">
      <c r="A59" s="141">
        <v>12</v>
      </c>
      <c r="B59" s="121" t="s">
        <v>2679</v>
      </c>
      <c r="C59" s="123" t="s">
        <v>31</v>
      </c>
      <c r="D59" s="63" t="s">
        <v>2703</v>
      </c>
      <c r="E59" s="142" t="s">
        <v>2704</v>
      </c>
      <c r="F59" s="142" t="s">
        <v>2702</v>
      </c>
      <c r="G59" s="157">
        <f t="shared" si="3"/>
        <v>11.333333333333334</v>
      </c>
      <c r="H59" s="64" t="s">
        <v>2759</v>
      </c>
      <c r="I59" s="63" t="s">
        <v>208</v>
      </c>
      <c r="J59" s="63" t="s">
        <v>210</v>
      </c>
      <c r="K59" s="66">
        <v>1118459734</v>
      </c>
      <c r="L59" s="123" t="s">
        <v>1148</v>
      </c>
      <c r="M59" s="67">
        <v>1</v>
      </c>
      <c r="N59" s="65" t="s">
        <v>27</v>
      </c>
      <c r="O59" s="65" t="s">
        <v>26</v>
      </c>
      <c r="P59" s="79"/>
    </row>
    <row r="60" spans="1:16" s="7" customFormat="1" ht="24.75" customHeight="1" outlineLevel="1" x14ac:dyDescent="0.25">
      <c r="A60" s="141">
        <v>13</v>
      </c>
      <c r="B60" s="121" t="s">
        <v>2680</v>
      </c>
      <c r="C60" s="65" t="s">
        <v>32</v>
      </c>
      <c r="D60" s="63" t="s">
        <v>2705</v>
      </c>
      <c r="E60" s="142" t="s">
        <v>2706</v>
      </c>
      <c r="F60" s="142" t="s">
        <v>2702</v>
      </c>
      <c r="G60" s="157">
        <f t="shared" si="3"/>
        <v>3.0333333333333332</v>
      </c>
      <c r="H60" s="64" t="s">
        <v>2760</v>
      </c>
      <c r="I60" s="63" t="s">
        <v>208</v>
      </c>
      <c r="J60" s="63" t="s">
        <v>210</v>
      </c>
      <c r="K60" s="66">
        <v>89364000</v>
      </c>
      <c r="L60" s="123" t="s">
        <v>1148</v>
      </c>
      <c r="M60" s="67">
        <v>1</v>
      </c>
      <c r="N60" s="65" t="s">
        <v>27</v>
      </c>
      <c r="O60" s="65" t="s">
        <v>1148</v>
      </c>
      <c r="P60" s="79"/>
    </row>
    <row r="61" spans="1:16" s="7" customFormat="1" ht="24.75" customHeight="1" outlineLevel="1" x14ac:dyDescent="0.25">
      <c r="A61" s="141">
        <v>14</v>
      </c>
      <c r="B61" s="121" t="s">
        <v>2679</v>
      </c>
      <c r="C61" s="123" t="s">
        <v>31</v>
      </c>
      <c r="D61" s="63" t="s">
        <v>2707</v>
      </c>
      <c r="E61" s="142" t="s">
        <v>2708</v>
      </c>
      <c r="F61" s="142" t="s">
        <v>2709</v>
      </c>
      <c r="G61" s="157">
        <f t="shared" si="3"/>
        <v>10.6</v>
      </c>
      <c r="H61" s="64" t="s">
        <v>2761</v>
      </c>
      <c r="I61" s="63" t="s">
        <v>208</v>
      </c>
      <c r="J61" s="63" t="s">
        <v>210</v>
      </c>
      <c r="K61" s="66">
        <v>464014924</v>
      </c>
      <c r="L61" s="123" t="s">
        <v>1148</v>
      </c>
      <c r="M61" s="67">
        <v>1</v>
      </c>
      <c r="N61" s="65" t="s">
        <v>27</v>
      </c>
      <c r="O61" s="65" t="s">
        <v>1148</v>
      </c>
      <c r="P61" s="79"/>
    </row>
    <row r="62" spans="1:16" s="7" customFormat="1" ht="24.75" customHeight="1" outlineLevel="1" x14ac:dyDescent="0.25">
      <c r="A62" s="141">
        <v>15</v>
      </c>
      <c r="B62" s="121" t="s">
        <v>2679</v>
      </c>
      <c r="C62" s="123" t="s">
        <v>31</v>
      </c>
      <c r="D62" s="63" t="s">
        <v>2710</v>
      </c>
      <c r="E62" s="142" t="s">
        <v>2711</v>
      </c>
      <c r="F62" s="142" t="s">
        <v>2712</v>
      </c>
      <c r="G62" s="157">
        <f t="shared" si="3"/>
        <v>12.6</v>
      </c>
      <c r="H62" s="64" t="s">
        <v>2762</v>
      </c>
      <c r="I62" s="63" t="s">
        <v>208</v>
      </c>
      <c r="J62" s="63" t="s">
        <v>210</v>
      </c>
      <c r="K62" s="66">
        <v>1149351605</v>
      </c>
      <c r="L62" s="123" t="s">
        <v>1148</v>
      </c>
      <c r="M62" s="67">
        <v>1</v>
      </c>
      <c r="N62" s="65" t="s">
        <v>27</v>
      </c>
      <c r="O62" s="65" t="s">
        <v>1148</v>
      </c>
      <c r="P62" s="79"/>
    </row>
    <row r="63" spans="1:16" s="7" customFormat="1" ht="24.75" customHeight="1" outlineLevel="1" x14ac:dyDescent="0.25">
      <c r="A63" s="141">
        <v>16</v>
      </c>
      <c r="B63" s="121" t="s">
        <v>2679</v>
      </c>
      <c r="C63" s="123" t="s">
        <v>31</v>
      </c>
      <c r="D63" s="63" t="s">
        <v>2713</v>
      </c>
      <c r="E63" s="142" t="s">
        <v>2714</v>
      </c>
      <c r="F63" s="142" t="s">
        <v>2715</v>
      </c>
      <c r="G63" s="157">
        <f t="shared" si="3"/>
        <v>11.066666666666666</v>
      </c>
      <c r="H63" s="64" t="s">
        <v>2763</v>
      </c>
      <c r="I63" s="63" t="s">
        <v>208</v>
      </c>
      <c r="J63" s="63" t="s">
        <v>210</v>
      </c>
      <c r="K63" s="66">
        <v>441351928</v>
      </c>
      <c r="L63" s="123" t="s">
        <v>1148</v>
      </c>
      <c r="M63" s="67">
        <v>1</v>
      </c>
      <c r="N63" s="65" t="s">
        <v>27</v>
      </c>
      <c r="O63" s="65" t="s">
        <v>1148</v>
      </c>
      <c r="P63" s="79"/>
    </row>
    <row r="64" spans="1:16" s="7" customFormat="1" ht="24.75" customHeight="1" outlineLevel="1" x14ac:dyDescent="0.25">
      <c r="A64" s="141">
        <v>17</v>
      </c>
      <c r="B64" s="121" t="s">
        <v>2679</v>
      </c>
      <c r="C64" s="123" t="s">
        <v>31</v>
      </c>
      <c r="D64" s="63" t="s">
        <v>2716</v>
      </c>
      <c r="E64" s="142" t="s">
        <v>2714</v>
      </c>
      <c r="F64" s="142" t="s">
        <v>2715</v>
      </c>
      <c r="G64" s="157">
        <f t="shared" si="3"/>
        <v>11.066666666666666</v>
      </c>
      <c r="H64" s="64" t="s">
        <v>2763</v>
      </c>
      <c r="I64" s="63" t="s">
        <v>208</v>
      </c>
      <c r="J64" s="63" t="s">
        <v>210</v>
      </c>
      <c r="K64" s="66">
        <v>1103305711</v>
      </c>
      <c r="L64" s="123" t="s">
        <v>1148</v>
      </c>
      <c r="M64" s="67">
        <v>1</v>
      </c>
      <c r="N64" s="65" t="s">
        <v>27</v>
      </c>
      <c r="O64" s="65" t="s">
        <v>1148</v>
      </c>
      <c r="P64" s="79"/>
    </row>
    <row r="65" spans="1:16" s="7" customFormat="1" ht="24.75" customHeight="1" outlineLevel="1" x14ac:dyDescent="0.25">
      <c r="A65" s="141">
        <v>18</v>
      </c>
      <c r="B65" s="121" t="s">
        <v>2679</v>
      </c>
      <c r="C65" s="123" t="s">
        <v>31</v>
      </c>
      <c r="D65" s="63" t="s">
        <v>2717</v>
      </c>
      <c r="E65" s="142" t="s">
        <v>2718</v>
      </c>
      <c r="F65" s="142" t="s">
        <v>2719</v>
      </c>
      <c r="G65" s="157">
        <f t="shared" si="3"/>
        <v>10.6</v>
      </c>
      <c r="H65" s="64" t="s">
        <v>2764</v>
      </c>
      <c r="I65" s="63" t="s">
        <v>208</v>
      </c>
      <c r="J65" s="63" t="s">
        <v>210</v>
      </c>
      <c r="K65" s="66">
        <v>1575501824</v>
      </c>
      <c r="L65" s="123" t="s">
        <v>1148</v>
      </c>
      <c r="M65" s="67">
        <v>1</v>
      </c>
      <c r="N65" s="65" t="s">
        <v>27</v>
      </c>
      <c r="O65" s="65" t="s">
        <v>1148</v>
      </c>
      <c r="P65" s="79"/>
    </row>
    <row r="66" spans="1:16" s="7" customFormat="1" ht="24.75" customHeight="1" outlineLevel="1" x14ac:dyDescent="0.25">
      <c r="A66" s="141">
        <v>19</v>
      </c>
      <c r="B66" s="121" t="s">
        <v>2679</v>
      </c>
      <c r="C66" s="123" t="s">
        <v>31</v>
      </c>
      <c r="D66" s="63" t="s">
        <v>2720</v>
      </c>
      <c r="E66" s="142" t="s">
        <v>2721</v>
      </c>
      <c r="F66" s="142" t="s">
        <v>2722</v>
      </c>
      <c r="G66" s="157">
        <f t="shared" si="3"/>
        <v>12.133333333333333</v>
      </c>
      <c r="H66" s="64" t="s">
        <v>2764</v>
      </c>
      <c r="I66" s="63" t="s">
        <v>208</v>
      </c>
      <c r="J66" s="63" t="s">
        <v>210</v>
      </c>
      <c r="K66" s="66">
        <v>626008843</v>
      </c>
      <c r="L66" s="123" t="s">
        <v>1148</v>
      </c>
      <c r="M66" s="67">
        <v>1</v>
      </c>
      <c r="N66" s="65" t="s">
        <v>27</v>
      </c>
      <c r="O66" s="65" t="s">
        <v>1148</v>
      </c>
      <c r="P66" s="79"/>
    </row>
    <row r="67" spans="1:16" s="7" customFormat="1" ht="24.75" customHeight="1" outlineLevel="1" x14ac:dyDescent="0.25">
      <c r="A67" s="141">
        <v>20</v>
      </c>
      <c r="B67" s="121" t="s">
        <v>2679</v>
      </c>
      <c r="C67" s="123" t="s">
        <v>31</v>
      </c>
      <c r="D67" s="63" t="s">
        <v>2723</v>
      </c>
      <c r="E67" s="142" t="s">
        <v>2721</v>
      </c>
      <c r="F67" s="142" t="s">
        <v>2722</v>
      </c>
      <c r="G67" s="157">
        <f t="shared" si="3"/>
        <v>12.133333333333333</v>
      </c>
      <c r="H67" s="64" t="s">
        <v>2764</v>
      </c>
      <c r="I67" s="63" t="s">
        <v>208</v>
      </c>
      <c r="J67" s="63" t="s">
        <v>210</v>
      </c>
      <c r="K67" s="66">
        <v>647426232</v>
      </c>
      <c r="L67" s="123" t="s">
        <v>1148</v>
      </c>
      <c r="M67" s="67">
        <v>1</v>
      </c>
      <c r="N67" s="65" t="s">
        <v>27</v>
      </c>
      <c r="O67" s="65" t="s">
        <v>1148</v>
      </c>
      <c r="P67" s="79"/>
    </row>
    <row r="68" spans="1:16" s="7" customFormat="1" ht="24.75" customHeight="1" outlineLevel="1" x14ac:dyDescent="0.25">
      <c r="A68" s="141">
        <v>21</v>
      </c>
      <c r="B68" s="121" t="s">
        <v>2679</v>
      </c>
      <c r="C68" s="123" t="s">
        <v>31</v>
      </c>
      <c r="D68" s="63" t="s">
        <v>2724</v>
      </c>
      <c r="E68" s="142" t="s">
        <v>2725</v>
      </c>
      <c r="F68" s="142" t="s">
        <v>2726</v>
      </c>
      <c r="G68" s="157">
        <f t="shared" si="3"/>
        <v>9.1333333333333329</v>
      </c>
      <c r="H68" s="64" t="s">
        <v>2765</v>
      </c>
      <c r="I68" s="63" t="s">
        <v>208</v>
      </c>
      <c r="J68" s="63" t="s">
        <v>210</v>
      </c>
      <c r="K68" s="66">
        <v>1558403295</v>
      </c>
      <c r="L68" s="123" t="s">
        <v>1148</v>
      </c>
      <c r="M68" s="67">
        <v>1</v>
      </c>
      <c r="N68" s="65" t="s">
        <v>27</v>
      </c>
      <c r="O68" s="65" t="s">
        <v>26</v>
      </c>
      <c r="P68" s="79"/>
    </row>
    <row r="69" spans="1:16" s="7" customFormat="1" ht="24.75" customHeight="1" outlineLevel="1" x14ac:dyDescent="0.25">
      <c r="A69" s="141">
        <v>22</v>
      </c>
      <c r="B69" s="121" t="s">
        <v>2679</v>
      </c>
      <c r="C69" s="123" t="s">
        <v>31</v>
      </c>
      <c r="D69" s="63" t="s">
        <v>2727</v>
      </c>
      <c r="E69" s="142" t="s">
        <v>2728</v>
      </c>
      <c r="F69" s="142" t="s">
        <v>2729</v>
      </c>
      <c r="G69" s="157">
        <f t="shared" si="3"/>
        <v>21.233333333333334</v>
      </c>
      <c r="H69" s="64" t="s">
        <v>2766</v>
      </c>
      <c r="I69" s="63" t="s">
        <v>208</v>
      </c>
      <c r="J69" s="63" t="s">
        <v>210</v>
      </c>
      <c r="K69" s="66">
        <v>2786889757</v>
      </c>
      <c r="L69" s="123" t="s">
        <v>1148</v>
      </c>
      <c r="M69" s="67">
        <v>1</v>
      </c>
      <c r="N69" s="65" t="s">
        <v>27</v>
      </c>
      <c r="O69" s="65" t="s">
        <v>26</v>
      </c>
      <c r="P69" s="79"/>
    </row>
    <row r="70" spans="1:16" s="7" customFormat="1" ht="24.75" customHeight="1" outlineLevel="1" x14ac:dyDescent="0.25">
      <c r="A70" s="141">
        <v>23</v>
      </c>
      <c r="B70" s="121" t="s">
        <v>2679</v>
      </c>
      <c r="C70" s="123" t="s">
        <v>31</v>
      </c>
      <c r="D70" s="63" t="s">
        <v>2730</v>
      </c>
      <c r="E70" s="142" t="s">
        <v>2725</v>
      </c>
      <c r="F70" s="142" t="s">
        <v>2731</v>
      </c>
      <c r="G70" s="157">
        <f t="shared" si="3"/>
        <v>9.1666666666666661</v>
      </c>
      <c r="H70" s="64" t="s">
        <v>2765</v>
      </c>
      <c r="I70" s="63" t="s">
        <v>208</v>
      </c>
      <c r="J70" s="63" t="s">
        <v>210</v>
      </c>
      <c r="K70" s="66">
        <v>983964765</v>
      </c>
      <c r="L70" s="123" t="s">
        <v>1148</v>
      </c>
      <c r="M70" s="67">
        <v>1</v>
      </c>
      <c r="N70" s="65" t="s">
        <v>27</v>
      </c>
      <c r="O70" s="65" t="s">
        <v>26</v>
      </c>
      <c r="P70" s="79"/>
    </row>
    <row r="71" spans="1:16" s="7" customFormat="1" ht="24.75" customHeight="1" outlineLevel="1" x14ac:dyDescent="0.25">
      <c r="A71" s="141">
        <v>24</v>
      </c>
      <c r="B71" s="121" t="s">
        <v>2679</v>
      </c>
      <c r="C71" s="123" t="s">
        <v>31</v>
      </c>
      <c r="D71" s="63" t="s">
        <v>2732</v>
      </c>
      <c r="E71" s="142" t="s">
        <v>2728</v>
      </c>
      <c r="F71" s="142" t="s">
        <v>2729</v>
      </c>
      <c r="G71" s="157">
        <f t="shared" si="3"/>
        <v>21.233333333333334</v>
      </c>
      <c r="H71" s="64" t="s">
        <v>2767</v>
      </c>
      <c r="I71" s="63" t="s">
        <v>208</v>
      </c>
      <c r="J71" s="63" t="s">
        <v>210</v>
      </c>
      <c r="K71" s="66">
        <v>2134873080</v>
      </c>
      <c r="L71" s="123" t="s">
        <v>1148</v>
      </c>
      <c r="M71" s="67">
        <v>1</v>
      </c>
      <c r="N71" s="65" t="s">
        <v>27</v>
      </c>
      <c r="O71" s="65" t="s">
        <v>26</v>
      </c>
      <c r="P71" s="79"/>
    </row>
    <row r="72" spans="1:16" s="7" customFormat="1" ht="24.75" customHeight="1" outlineLevel="1" x14ac:dyDescent="0.25">
      <c r="A72" s="141">
        <v>25</v>
      </c>
      <c r="B72" s="121" t="s">
        <v>2679</v>
      </c>
      <c r="C72" s="123" t="s">
        <v>31</v>
      </c>
      <c r="D72" s="63" t="s">
        <v>2733</v>
      </c>
      <c r="E72" s="142" t="s">
        <v>2734</v>
      </c>
      <c r="F72" s="142" t="s">
        <v>2735</v>
      </c>
      <c r="G72" s="157">
        <f t="shared" si="3"/>
        <v>10.733333333333333</v>
      </c>
      <c r="H72" s="64" t="s">
        <v>2768</v>
      </c>
      <c r="I72" s="63" t="s">
        <v>208</v>
      </c>
      <c r="J72" s="63" t="s">
        <v>210</v>
      </c>
      <c r="K72" s="66">
        <v>1122527473</v>
      </c>
      <c r="L72" s="123" t="s">
        <v>1148</v>
      </c>
      <c r="M72" s="67">
        <v>1</v>
      </c>
      <c r="N72" s="65" t="s">
        <v>27</v>
      </c>
      <c r="O72" s="65" t="s">
        <v>1148</v>
      </c>
      <c r="P72" s="79"/>
    </row>
    <row r="73" spans="1:16" s="7" customFormat="1" ht="24.75" customHeight="1" outlineLevel="1" x14ac:dyDescent="0.25">
      <c r="A73" s="141">
        <v>26</v>
      </c>
      <c r="B73" s="121" t="s">
        <v>2679</v>
      </c>
      <c r="C73" s="123" t="s">
        <v>31</v>
      </c>
      <c r="D73" s="63" t="s">
        <v>2736</v>
      </c>
      <c r="E73" s="142" t="s">
        <v>2737</v>
      </c>
      <c r="F73" s="142" t="s">
        <v>2738</v>
      </c>
      <c r="G73" s="157">
        <f t="shared" si="3"/>
        <v>4.666666666666667</v>
      </c>
      <c r="H73" s="64" t="s">
        <v>2769</v>
      </c>
      <c r="I73" s="63" t="s">
        <v>208</v>
      </c>
      <c r="J73" s="63" t="s">
        <v>210</v>
      </c>
      <c r="K73" s="66">
        <v>578244087</v>
      </c>
      <c r="L73" s="123" t="s">
        <v>1148</v>
      </c>
      <c r="M73" s="67">
        <v>1</v>
      </c>
      <c r="N73" s="65" t="s">
        <v>27</v>
      </c>
      <c r="O73" s="65" t="s">
        <v>1148</v>
      </c>
      <c r="P73" s="79"/>
    </row>
    <row r="74" spans="1:16" s="7" customFormat="1" ht="24.75" customHeight="1" outlineLevel="1" x14ac:dyDescent="0.25">
      <c r="A74" s="141">
        <v>27</v>
      </c>
      <c r="B74" s="121" t="s">
        <v>2679</v>
      </c>
      <c r="C74" s="123" t="s">
        <v>31</v>
      </c>
      <c r="D74" s="63" t="s">
        <v>2739</v>
      </c>
      <c r="E74" s="142" t="s">
        <v>2737</v>
      </c>
      <c r="F74" s="142" t="s">
        <v>2738</v>
      </c>
      <c r="G74" s="157">
        <f t="shared" si="3"/>
        <v>4.666666666666667</v>
      </c>
      <c r="H74" s="64" t="s">
        <v>2769</v>
      </c>
      <c r="I74" s="63" t="s">
        <v>208</v>
      </c>
      <c r="J74" s="63" t="s">
        <v>210</v>
      </c>
      <c r="K74" s="66">
        <v>451311222</v>
      </c>
      <c r="L74" s="123" t="s">
        <v>1148</v>
      </c>
      <c r="M74" s="67">
        <v>1</v>
      </c>
      <c r="N74" s="65" t="s">
        <v>27</v>
      </c>
      <c r="O74" s="65" t="s">
        <v>1148</v>
      </c>
      <c r="P74" s="79"/>
    </row>
    <row r="75" spans="1:16" s="7" customFormat="1" ht="24.75" customHeight="1" outlineLevel="1" x14ac:dyDescent="0.25">
      <c r="A75" s="141">
        <v>28</v>
      </c>
      <c r="B75" s="121" t="s">
        <v>2679</v>
      </c>
      <c r="C75" s="123" t="s">
        <v>31</v>
      </c>
      <c r="D75" s="63" t="s">
        <v>2740</v>
      </c>
      <c r="E75" s="142" t="s">
        <v>2741</v>
      </c>
      <c r="F75" s="142" t="s">
        <v>2742</v>
      </c>
      <c r="G75" s="157">
        <f t="shared" si="3"/>
        <v>0.96666666666666667</v>
      </c>
      <c r="H75" s="64" t="s">
        <v>2770</v>
      </c>
      <c r="I75" s="63" t="s">
        <v>208</v>
      </c>
      <c r="J75" s="63" t="s">
        <v>210</v>
      </c>
      <c r="K75" s="66">
        <v>119040895</v>
      </c>
      <c r="L75" s="123" t="s">
        <v>1148</v>
      </c>
      <c r="M75" s="67">
        <v>1</v>
      </c>
      <c r="N75" s="65" t="s">
        <v>27</v>
      </c>
      <c r="O75" s="65" t="s">
        <v>1148</v>
      </c>
      <c r="P75" s="79"/>
    </row>
    <row r="76" spans="1:16" s="7" customFormat="1" ht="24.75" customHeight="1" outlineLevel="1" x14ac:dyDescent="0.25">
      <c r="A76" s="141">
        <v>29</v>
      </c>
      <c r="B76" s="121" t="s">
        <v>2679</v>
      </c>
      <c r="C76" s="123" t="s">
        <v>31</v>
      </c>
      <c r="D76" s="63" t="s">
        <v>2743</v>
      </c>
      <c r="E76" s="142" t="s">
        <v>2744</v>
      </c>
      <c r="F76" s="142" t="s">
        <v>2745</v>
      </c>
      <c r="G76" s="157">
        <f t="shared" si="3"/>
        <v>15.666666666666666</v>
      </c>
      <c r="H76" s="64" t="s">
        <v>2771</v>
      </c>
      <c r="I76" s="63" t="s">
        <v>208</v>
      </c>
      <c r="J76" s="63" t="s">
        <v>210</v>
      </c>
      <c r="K76" s="66">
        <v>1844205412</v>
      </c>
      <c r="L76" s="123" t="s">
        <v>1148</v>
      </c>
      <c r="M76" s="67">
        <v>1</v>
      </c>
      <c r="N76" s="65" t="s">
        <v>2634</v>
      </c>
      <c r="O76" s="65" t="s">
        <v>1148</v>
      </c>
      <c r="P76" s="79"/>
    </row>
    <row r="77" spans="1:16" s="7" customFormat="1" ht="24.75" customHeight="1" outlineLevel="1" x14ac:dyDescent="0.25">
      <c r="A77" s="141">
        <v>30</v>
      </c>
      <c r="B77" s="121" t="s">
        <v>2679</v>
      </c>
      <c r="C77" s="123" t="s">
        <v>31</v>
      </c>
      <c r="D77" s="63" t="s">
        <v>2746</v>
      </c>
      <c r="E77" s="142" t="s">
        <v>2747</v>
      </c>
      <c r="F77" s="142" t="s">
        <v>2745</v>
      </c>
      <c r="G77" s="157">
        <f t="shared" si="3"/>
        <v>15.566666666666666</v>
      </c>
      <c r="H77" s="64" t="s">
        <v>2771</v>
      </c>
      <c r="I77" s="63" t="s">
        <v>208</v>
      </c>
      <c r="J77" s="63" t="s">
        <v>210</v>
      </c>
      <c r="K77" s="66">
        <v>1359264986</v>
      </c>
      <c r="L77" s="123" t="s">
        <v>1148</v>
      </c>
      <c r="M77" s="67">
        <v>1</v>
      </c>
      <c r="N77" s="65" t="s">
        <v>2634</v>
      </c>
      <c r="O77" s="65" t="s">
        <v>1148</v>
      </c>
      <c r="P77" s="79"/>
    </row>
    <row r="78" spans="1:16" s="7" customFormat="1" ht="24.75" customHeight="1" outlineLevel="1" x14ac:dyDescent="0.25">
      <c r="A78" s="141">
        <v>31</v>
      </c>
      <c r="B78" s="121" t="s">
        <v>2679</v>
      </c>
      <c r="C78" s="123" t="s">
        <v>31</v>
      </c>
      <c r="D78" s="63" t="s">
        <v>2748</v>
      </c>
      <c r="E78" s="142" t="s">
        <v>2749</v>
      </c>
      <c r="F78" s="142" t="s">
        <v>2750</v>
      </c>
      <c r="G78" s="157">
        <f t="shared" si="3"/>
        <v>10.7</v>
      </c>
      <c r="H78" s="64" t="s">
        <v>2772</v>
      </c>
      <c r="I78" s="63" t="s">
        <v>208</v>
      </c>
      <c r="J78" s="63" t="s">
        <v>210</v>
      </c>
      <c r="K78" s="66">
        <v>2268863112</v>
      </c>
      <c r="L78" s="123" t="s">
        <v>1148</v>
      </c>
      <c r="M78" s="67">
        <v>1</v>
      </c>
      <c r="N78" s="65" t="s">
        <v>2634</v>
      </c>
      <c r="O78" s="65" t="s">
        <v>1148</v>
      </c>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6"/>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6"/>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6"/>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6"/>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6"/>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6"/>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6"/>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6"/>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6"/>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6"/>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6"/>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6"/>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6"/>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6"/>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6"/>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2773</v>
      </c>
      <c r="E114" s="142">
        <v>44169</v>
      </c>
      <c r="F114" s="142">
        <v>44773</v>
      </c>
      <c r="G114" s="157">
        <f>IF(AND(E114&lt;&gt;"",F114&lt;&gt;""),((F114-E114)/30),"")</f>
        <v>20.133333333333333</v>
      </c>
      <c r="H114" s="121" t="s">
        <v>2774</v>
      </c>
      <c r="I114" s="120" t="s">
        <v>208</v>
      </c>
      <c r="J114" s="120" t="s">
        <v>210</v>
      </c>
      <c r="K114" s="122">
        <v>4398826389</v>
      </c>
      <c r="L114" s="100">
        <f>+IF(AND(K114&gt;0,O114="Ejecución"),(K114/877802)*Tabla28[[#This Row],[% participación]],IF(AND(K114&gt;0,O114&lt;&gt;"Ejecución"),"-",""))</f>
        <v>5011.1829193827307</v>
      </c>
      <c r="M114" s="123" t="s">
        <v>2775</v>
      </c>
      <c r="N114" s="170">
        <v>1</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2668</v>
      </c>
      <c r="C179" s="220"/>
      <c r="D179" s="220"/>
      <c r="E179" s="168">
        <v>0.02</v>
      </c>
      <c r="F179" s="167">
        <v>0.01</v>
      </c>
      <c r="G179" s="162">
        <f>IF(F179&gt;0,SUM(E179+F179),"")</f>
        <v>0.03</v>
      </c>
      <c r="H179" s="5"/>
      <c r="I179" s="220" t="s">
        <v>2670</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25318281.390000001</v>
      </c>
      <c r="F185" s="92"/>
      <c r="G185" s="93"/>
      <c r="H185" s="88"/>
      <c r="I185" s="90" t="s">
        <v>2627</v>
      </c>
      <c r="J185" s="163">
        <f>+SUM(M179:M183)</f>
        <v>0.02</v>
      </c>
      <c r="K185" s="201" t="s">
        <v>2628</v>
      </c>
      <c r="L185" s="201"/>
      <c r="M185" s="94">
        <f>+J185*(SUM(K20:K35))</f>
        <v>16878854.260000002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74">
        <v>41971</v>
      </c>
      <c r="D193" s="5"/>
      <c r="E193" s="175">
        <v>1839</v>
      </c>
      <c r="F193" s="5"/>
      <c r="G193" s="5"/>
      <c r="H193" s="144" t="s">
        <v>2676</v>
      </c>
      <c r="J193" s="5"/>
      <c r="K193" s="124">
        <v>39113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Yuranis</cp:lastModifiedBy>
  <cp:lastPrinted>2020-12-28T15:58:46Z</cp:lastPrinted>
  <dcterms:created xsi:type="dcterms:W3CDTF">2020-10-14T21:57:42Z</dcterms:created>
  <dcterms:modified xsi:type="dcterms:W3CDTF">2020-12-28T17:50:18Z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