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INVITACION ICBF-2021\DOCUMENTOS LIS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<sst xmlns="http://schemas.openxmlformats.org/spreadsheetml/2006/main" count="3102" uniqueCount="2700">
  <si>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</si>
  <si>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</si>
  <si>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</si>
  <si>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</si>
  <si>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</si>
  <si>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</si>
  <si>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</si>
  <si>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</si>
  <si>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</si>
  <si>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</si>
  <si>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</si>
  <si>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</si>
  <si>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</si>
  <si>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</si>
  <si>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</si>
  <si>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</si>
  <si>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</si>
  <si>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</si>
  <si>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</si>
  <si>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</si>
  <si>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</si>
  <si>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</si>
  <si>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</si>
  <si>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</si>
  <si>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</si>
  <si>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</si>
  <si>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</si>
  <si>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</si>
  <si>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</si>
  <si>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</si>
  <si>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</si>
  <si>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</si>
  <si>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</si>
  <si>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</si>
  <si>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</si>
  <si>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</si>
  <si>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</si>
  <si>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</si>
  <si>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</si>
  <si>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</si>
  <si>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</si>
  <si>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</si>
  <si>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</si>
  <si>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</si>
  <si>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</si>
  <si>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</si>
  <si>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</si>
  <si>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</si>
  <si>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</si>
  <si>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</si>
  <si>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</si>
  <si>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</si>
  <si>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</si>
  <si>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</si>
  <si>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</si>
  <si>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</si>
  <si>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</si>
  <si>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</si>
  <si>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</si>
  <si>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</si>
  <si>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</si>
  <si>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</si>
  <si>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</si>
  <si>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</si>
  <si>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</si>
  <si>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</si>
  <si>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</si>
  <si>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</si>
  <si>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</si>
  <si>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</si>
  <si>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</si>
  <si>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</si>
  <si>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</si>
  <si>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</si>
  <si>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</si>
  <si>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</si>
  <si>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</si>
  <si>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</si>
  <si>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</si>
  <si>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</si>
  <si>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</si>
  <si>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</si>
  <si>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</si>
  <si>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</si>
  <si>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</si>
  <si>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</si>
  <si>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</si>
  <si>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</si>
  <si>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</si>
  <si>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</si>
  <si>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</si>
  <si>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</si>
  <si>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</si>
  <si>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</si>
  <si>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</si>
  <si>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</si>
  <si>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</si>
  <si>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</si>
  <si>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</si>
  <si>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</si>
  <si>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</si>
  <si>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</si>
  <si>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</si>
  <si>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</si>
  <si>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</si>
  <si>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</si>
  <si>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</si>
  <si>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</si>
  <si>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</si>
  <si>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</si>
  <si>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</si>
  <si>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</si>
  <si>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</si>
  <si>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</si>
  <si>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</si>
  <si>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</si>
  <si>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</si>
  <si>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</si>
  <si>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</si>
  <si>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</si>
  <si>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</si>
  <si>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</si>
  <si>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</si>
  <si>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</si>
  <si>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</si>
  <si>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</si>
  <si>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</si>
  <si>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</si>
  <si>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</si>
  <si>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</si>
  <si>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</si>
  <si>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</si>
  <si>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</si>
  <si>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</si>
  <si>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</si>
  <si>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</si>
  <si>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</si>
  <si>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</si>
  <si>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</si>
  <si>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</si>
  <si>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</si>
  <si>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</si>
  <si>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</si>
  <si>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</si>
  <si>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</si>
  <si>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</si>
  <si>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</si>
  <si>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</si>
  <si>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</si>
  <si>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</si>
  <si>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</si>
  <si>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</si>
  <si>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</si>
  <si>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</si>
  <si>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</si>
  <si>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</si>
  <si>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</si>
  <si>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</si>
  <si>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</si>
  <si>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</si>
  <si>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</si>
  <si>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</si>
  <si>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</si>
  <si>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</si>
  <si>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</si>
  <si>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</si>
  <si>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</si>
  <si>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</si>
  <si>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</si>
  <si>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</si>
  <si>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</si>
  <si>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</si>
  <si>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</si>
  <si>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</si>
  <si>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</si>
  <si>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</si>
  <si>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</si>
  <si>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</si>
  <si>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</si>
  <si>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</si>
  <si>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</si>
  <si>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</si>
  <si>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</si>
  <si>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</si>
  <si>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</si>
  <si>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</si>
  <si>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</si>
  <si>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</si>
  <si>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</si>
  <si>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</si>
  <si>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</si>
  <si>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</si>
  <si>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</si>
  <si>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</si>
  <si>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</si>
  <si>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</si>
  <si>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</si>
  <si>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</si>
  <si>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</si>
  <si>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</si>
  <si>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</si>
  <si>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</si>
  <si>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</si>
  <si>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</si>
  <si>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</si>
  <si>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</si>
  <si>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</si>
  <si>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</si>
  <si>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</si>
  <si>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</si>
  <si>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</si>
  <si>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</si>
  <si>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</si>
  <si>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</si>
  <si>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</si>
  <si>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</si>
  <si>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</si>
  <si>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</si>
  <si>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</si>
  <si>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</si>
  <si>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</si>
  <si>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</si>
  <si>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</si>
  <si>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</si>
  <si>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</si>
  <si>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</si>
  <si>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</si>
  <si>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</si>
  <si>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</si>
  <si>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</si>
  <si>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</si>
  <si>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</si>
  <si>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</si>
  <si>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</si>
  <si>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</si>
  <si>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</si>
  <si>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</si>
  <si>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</si>
  <si>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</si>
  <si>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</si>
  <si>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</si>
  <si>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</si>
  <si>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</si>
  <si>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</si>
  <si>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</si>
  <si>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</si>
  <si>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</si>
  <si>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</si>
  <si>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</si>
  <si>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</si>
  <si>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</si>
  <si>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</si>
  <si>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</si>
  <si>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</si>
  <si>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</si>
  <si>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</si>
  <si>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</si>
  <si>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</si>
  <si>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</si>
  <si>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</si>
  <si>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</si>
  <si>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</si>
  <si>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</si>
  <si>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</si>
  <si>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</si>
  <si>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</si>
  <si>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</si>
  <si>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</si>
  <si>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</si>
  <si>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</si>
  <si>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</si>
  <si>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</si>
  <si>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</si>
  <si>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</si>
  <si>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</si>
  <si>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</si>
  <si>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</si>
  <si>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</si>
  <si>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</si>
  <si>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</si>
  <si>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</si>
  <si>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</si>
  <si>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</si>
  <si>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</si>
  <si>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</si>
  <si>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</si>
  <si>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</si>
  <si>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</si>
  <si>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</si>
  <si>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</si>
  <si>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</si>
  <si>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</si>
  <si>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</si>
  <si>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</si>
  <si>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</si>
  <si>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</si>
  <si>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</si>
  <si>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</si>
  <si>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</si>
  <si>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</si>
  <si>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</si>
  <si>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</si>
  <si>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</si>
  <si>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</si>
  <si>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</si>
  <si>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</si>
  <si>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</si>
  <si>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</si>
  <si>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</si>
  <si>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</si>
  <si>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</si>
  <si>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</si>
  <si>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</si>
  <si>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</si>
  <si>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</si>
  <si>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</si>
  <si>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</si>
  <si>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</si>
  <si>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</si>
  <si>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</si>
  <si>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</si>
  <si>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</si>
  <si>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</si>
  <si>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</si>
  <si>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</si>
  <si>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</si>
  <si>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</si>
  <si>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</si>
  <si>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</si>
  <si>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</si>
  <si>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</si>
  <si>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</si>
  <si>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</si>
  <si>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</si>
  <si>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</si>
  <si>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</si>
  <si>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</si>
  <si>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</si>
  <si>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</si>
  <si>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</si>
  <si>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</si>
  <si>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</si>
  <si>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</si>
  <si>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</si>
  <si>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</si>
  <si>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</si>
  <si>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</si>
  <si>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</si>
  <si>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</si>
  <si>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</si>
  <si>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</si>
  <si>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</si>
  <si>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</si>
  <si>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</si>
  <si>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</si>
  <si>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</si>
  <si>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</si>
  <si>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</si>
  <si>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</si>
  <si>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</si>
  <si>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</si>
  <si>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</si>
  <si>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</si>
  <si>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</si>
  <si>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</si>
  <si>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</si>
  <si>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</si>
  <si>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</si>
  <si>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</si>
  <si>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</si>
  <si>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</si>
  <si>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</si>
  <si>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</si>
  <si>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</si>
  <si>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</si>
  <si>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</si>
  <si>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</si>
  <si>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</si>
  <si>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</si>
  <si>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</si>
  <si>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</si>
  <si>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</si>
  <si>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</si>
  <si>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</si>
  <si>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</si>
  <si>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</si>
  <si>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</si>
  <si>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</si>
  <si>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</si>
  <si>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</si>
  <si>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</si>
  <si>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</si>
  <si>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</si>
  <si>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</si>
  <si>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</si>
  <si>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</si>
  <si>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</si>
  <si>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</si>
  <si>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</si>
  <si>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</si>
  <si>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</si>
  <si>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</si>
  <si>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</si>
  <si>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</si>
  <si>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</si>
  <si>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</si>
  <si>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</si>
  <si>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</si>
  <si>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</si>
  <si>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</si>
  <si>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</si>
  <si>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</si>
  <si>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</si>
  <si>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</si>
  <si>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</si>
  <si>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</si>
  <si>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</si>
  <si>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</si>
  <si>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</si>
  <si>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</si>
  <si>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</si>
  <si>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</si>
  <si>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</si>
  <si>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</si>
  <si>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</si>
  <si>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</si>
  <si>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</si>
  <si>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</si>
  <si>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</si>
  <si>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</si>
  <si>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</si>
  <si>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</si>
  <si>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</si>
  <si>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</si>
  <si>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</si>
  <si>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</si>
  <si>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</si>
  <si>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</si>
  <si>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</si>
  <si>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</si>
  <si>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</si>
  <si>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</si>
  <si>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</si>
  <si>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</si>
  <si>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</si>
  <si>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</si>
  <si>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</si>
  <si>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</si>
  <si>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</si>
  <si>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</si>
  <si>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</si>
  <si>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</si>
  <si>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</si>
  <si>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</si>
  <si>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</si>
  <si>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</si>
  <si>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</si>
  <si>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</si>
  <si>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</si>
  <si>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</si>
  <si>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</si>
  <si>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</si>
  <si>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</si>
  <si>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</si>
  <si>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</si>
  <si>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</si>
  <si>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</si>
  <si>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</si>
  <si>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</si>
  <si>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</si>
  <si>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</si>
  <si>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</si>
  <si>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</si>
  <si>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</si>
  <si>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</si>
  <si>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</si>
  <si>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</si>
  <si>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</si>
  <si>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</si>
  <si>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</si>
  <si>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</si>
  <si>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</si>
  <si>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</si>
  <si>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</si>
  <si>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</si>
  <si>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</si>
  <si>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</si>
  <si>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</si>
  <si>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</si>
  <si>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</si>
  <si>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</si>
  <si>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</si>
  <si>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</si>
  <si>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</si>
  <si>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</si>
  <si>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</si>
  <si>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</si>
  <si>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</si>
  <si>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</si>
  <si>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</si>
  <si>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</si>
  <si>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</si>
  <si>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</si>
  <si>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</si>
  <si>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</si>
  <si>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</si>
  <si>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</si>
  <si>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</si>
  <si>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</si>
  <si>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</si>
  <si>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</si>
  <si>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</si>
  <si>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</si>
  <si>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</si>
  <si>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</si>
  <si>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</si>
  <si>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</si>
  <si>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</si>
  <si>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</si>
  <si>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</si>
  <si>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</si>
  <si>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</si>
  <si>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</si>
  <si>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</si>
  <si>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</si>
  <si>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</si>
  <si>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</si>
  <si>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</si>
  <si>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</si>
  <si>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</si>
  <si>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</si>
  <si>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</si>
  <si>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</si>
  <si>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</si>
  <si>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</si>
  <si>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</si>
  <si>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</si>
  <si>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</si>
  <si>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</si>
  <si>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</si>
  <si>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</si>
  <si>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</si>
  <si>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</si>
  <si>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</si>
  <si>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</si>
  <si>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</si>
  <si>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</si>
  <si>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</si>
  <si>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</si>
  <si>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</si>
  <si>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</si>
  <si>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</si>
  <si>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</si>
  <si>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</si>
  <si>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</si>
  <si>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</si>
  <si>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</si>
  <si>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</si>
  <si>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</si>
  <si>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</si>
  <si>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</si>
  <si>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</si>
  <si>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</si>
  <si>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</si>
  <si>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</si>
  <si>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</si>
  <si>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</si>
  <si>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</si>
  <si>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</si>
  <si>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</si>
  <si>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</si>
  <si>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</si>
  <si>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</si>
  <si>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</si>
  <si>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</si>
  <si>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</si>
  <si>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</si>
  <si>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</si>
  <si>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</si>
  <si>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</si>
  <si>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</si>
  <si>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</si>
  <si>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</si>
  <si>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</si>
  <si>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</si>
  <si>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</si>
  <si>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</si>
  <si>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</si>
  <si>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</si>
  <si>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</si>
  <si>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</si>
  <si>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</si>
  <si>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</si>
  <si>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</si>
  <si>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</si>
  <si>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</si>
  <si>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</si>
  <si>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</si>
  <si>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</si>
  <si>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</si>
  <si>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</si>
  <si>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</si>
  <si>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</si>
  <si>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</si>
  <si>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</si>
  <si>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</si>
  <si>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</si>
  <si>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</si>
  <si>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</si>
  <si>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</si>
  <si>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</si>
  <si>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</si>
  <si>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</si>
  <si>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</si>
  <si>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</si>
  <si>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</si>
  <si>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</si>
  <si>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</si>
  <si>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</si>
  <si>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</si>
  <si>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</si>
  <si>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</si>
  <si>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</si>
  <si>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</si>
  <si>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</si>
  <si>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</si>
  <si>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</si>
  <si>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</si>
  <si>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</si>
  <si>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</si>
  <si>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</si>
  <si>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</si>
  <si>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</si>
  <si>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</si>
  <si>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</si>
  <si>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</si>
  <si>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</si>
  <si>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</si>
  <si>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</si>
  <si>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</si>
  <si>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</si>
  <si>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</si>
  <si>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</si>
  <si>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</si>
  <si>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</si>
  <si>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</si>
  <si>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</si>
  <si>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</si>
  <si>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</si>
  <si>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</si>
  <si>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</si>
  <si>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</si>
  <si>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</si>
  <si>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</si>
  <si>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</si>
  <si>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</si>
  <si>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</si>
  <si>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</si>
  <si>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</si>
  <si>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</si>
  <si>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</si>
  <si>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</si>
  <si>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</si>
  <si>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</si>
  <si>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</si>
  <si>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</si>
  <si>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</si>
  <si>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</si>
  <si>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</si>
  <si>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</si>
  <si>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</si>
  <si>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</si>
  <si>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</si>
  <si>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</si>
  <si>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</si>
  <si>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</si>
  <si>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</si>
  <si>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</si>
  <si>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</si>
  <si>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</si>
  <si>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</si>
  <si>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</si>
  <si>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</si>
  <si>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</si>
  <si>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</si>
  <si>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</si>
  <si>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</si>
  <si>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</si>
  <si>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</si>
  <si>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</si>
  <si>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</si>
  <si>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</si>
  <si>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</si>
  <si>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</si>
  <si>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</si>
  <si>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</si>
  <si>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</si>
  <si>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</si>
  <si>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</si>
  <si>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</si>
  <si>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</si>
  <si>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</si>
  <si>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</si>
  <si>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</si>
  <si>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</si>
  <si>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</si>
  <si>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</si>
  <si>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</si>
  <si>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</si>
  <si>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</si>
  <si>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</si>
  <si>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</si>
  <si>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</si>
  <si>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</si>
  <si>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</si>
  <si>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</si>
  <si>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</si>
  <si>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</si>
  <si>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</si>
  <si>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</si>
  <si>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</si>
  <si>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</si>
  <si>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</si>
  <si>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</si>
  <si>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</si>
  <si>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</si>
  <si>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</si>
  <si>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</si>
  <si>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</si>
  <si>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</si>
  <si>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</si>
  <si>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</si>
  <si>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</si>
  <si>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</si>
  <si>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</si>
  <si>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</si>
  <si>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</si>
  <si>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</si>
  <si>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</si>
  <si>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</si>
  <si>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</si>
  <si>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</si>
  <si>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</si>
  <si>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</si>
  <si>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</si>
  <si>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</si>
  <si>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</si>
  <si>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</si>
  <si>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</si>
  <si>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</si>
  <si>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</si>
  <si>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</si>
  <si>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</si>
  <si>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</si>
  <si>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</si>
  <si>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</si>
  <si>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</si>
  <si>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</si>
  <si>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</si>
  <si>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</si>
  <si>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</si>
  <si>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</si>
  <si>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</si>
  <si>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</si>
  <si>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</si>
  <si>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</si>
  <si>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</si>
  <si>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</si>
  <si>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</si>
  <si>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</si>
  <si>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</si>
  <si>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</si>
  <si>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</si>
  <si>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</si>
  <si>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</si>
  <si>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</si>
  <si>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</si>
  <si>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</si>
  <si>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</si>
  <si>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</si>
  <si>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</si>
  <si>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</si>
  <si>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</si>
  <si>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</si>
  <si>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</si>
  <si>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</si>
  <si>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</si>
  <si>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</si>
  <si>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</si>
  <si>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</si>
  <si>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</si>
  <si>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</si>
  <si>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</si>
  <si>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</si>
  <si>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</si>
  <si>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</si>
  <si>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</si>
  <si>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</si>
  <si>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</si>
  <si>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</si>
  <si>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</si>
  <si>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</si>
  <si>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</si>
  <si>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</si>
  <si>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</si>
  <si>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</si>
  <si>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</si>
  <si>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</si>
  <si>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</si>
  <si>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</si>
  <si>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</si>
  <si>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</si>
  <si>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</si>
  <si>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</si>
  <si>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</si>
  <si>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</si>
  <si>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</si>
  <si>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</si>
  <si>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</si>
  <si>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</si>
  <si>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</si>
  <si>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</si>
  <si>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</si>
  <si>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</si>
  <si>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</si>
  <si>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</si>
  <si>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</si>
  <si>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</si>
  <si>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</si>
  <si>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</si>
  <si>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</si>
  <si>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</si>
  <si>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</si>
  <si>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</si>
  <si>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</si>
  <si>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</si>
  <si>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</si>
  <si>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</si>
  <si>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</si>
  <si>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</si>
  <si>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</si>
  <si>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</si>
  <si>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</si>
  <si>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</si>
  <si>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</si>
  <si>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</si>
  <si>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</si>
  <si>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</si>
  <si>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</si>
  <si>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</si>
  <si>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</si>
  <si>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</si>
  <si>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</si>
  <si>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</si>
  <si>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</si>
  <si>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</si>
  <si>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</si>
  <si>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</si>
  <si>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</si>
  <si>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</si>
  <si>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</si>
  <si>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</si>
  <si>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</si>
  <si>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</si>
  <si>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</si>
  <si>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</si>
  <si>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</si>
  <si>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</si>
  <si>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</si>
  <si>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</si>
  <si>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</si>
  <si>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</si>
  <si>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</si>
  <si>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</si>
  <si>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</si>
  <si>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</si>
  <si>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</si>
  <si>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</si>
  <si>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</si>
  <si>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</si>
  <si>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</si>
  <si>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</si>
  <si>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</si>
  <si>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</si>
  <si>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</si>
  <si>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</si>
  <si>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</si>
  <si>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</si>
  <si>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</si>
  <si>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</si>
  <si>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</si>
  <si>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</si>
  <si>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</si>
  <si>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</si>
  <si>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</si>
  <si>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</si>
  <si>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</si>
  <si>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</si>
  <si>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</si>
  <si>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</si>
  <si>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</si>
  <si>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</si>
  <si>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</si>
  <si>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</si>
  <si>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</si>
  <si>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</si>
  <si>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</si>
  <si>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</si>
  <si>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</si>
  <si>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</si>
  <si>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</si>
  <si>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</si>
  <si>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</si>
  <si>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</si>
  <si>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</si>
  <si>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</si>
  <si>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</si>
  <si>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</si>
  <si>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</si>
  <si>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</si>
  <si>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</si>
  <si>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</si>
  <si>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</si>
  <si>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</si>
  <si>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</si>
  <si>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</si>
  <si>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</si>
  <si>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</si>
  <si>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</si>
  <si>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</si>
  <si>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</si>
  <si>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</si>
  <si>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</si>
  <si>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</si>
  <si>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</si>
  <si>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</si>
  <si>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</si>
  <si>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</si>
  <si>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</si>
  <si>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</si>
  <si>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</si>
  <si>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</si>
  <si>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</si>
  <si>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</si>
  <si>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</si>
  <si>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</si>
  <si>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</si>
  <si>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</si>
  <si>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</si>
  <si>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</si>
  <si>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</si>
  <si>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</si>
  <si>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</si>
  <si>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</si>
  <si>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</si>
  <si>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</si>
  <si>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</si>
  <si>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</si>
  <si>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</si>
  <si>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</si>
  <si>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</si>
  <si>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</si>
  <si>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</si>
  <si>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</si>
  <si>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</si>
  <si>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</si>
  <si>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</si>
  <si>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</si>
  <si>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</si>
  <si>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</si>
  <si>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</si>
  <si>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</si>
  <si>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</si>
  <si>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</si>
  <si>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</si>
  <si>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</si>
  <si>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</si>
  <si>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</si>
  <si>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</si>
  <si>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</si>
  <si>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</si>
  <si>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</si>
  <si>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</si>
  <si>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</si>
  <si>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</si>
  <si>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</si>
  <si>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</si>
  <si>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</si>
  <si>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</si>
  <si>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</si>
  <si>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</si>
  <si>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</si>
  <si>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</si>
  <si>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</si>
  <si>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</si>
  <si>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</si>
  <si>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</si>
  <si>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</si>
  <si>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</si>
  <si>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</si>
  <si>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</si>
  <si>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</si>
  <si>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</si>
  <si>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</si>
  <si>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</si>
  <si>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</si>
  <si>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</si>
  <si>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</si>
  <si>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</si>
  <si>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</si>
  <si>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</si>
  <si>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</si>
  <si>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</si>
  <si>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</si>
  <si>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</si>
  <si>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</si>
  <si>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</si>
  <si>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</si>
  <si>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</si>
  <si>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</si>
  <si>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</si>
  <si>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</si>
  <si>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</si>
  <si>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</si>
  <si>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</si>
  <si>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</si>
  <si>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</si>
  <si>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</si>
  <si>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</si>
  <si>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</si>
  <si>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</si>
  <si>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</si>
  <si>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</si>
  <si>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</si>
  <si>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</si>
  <si>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</si>
  <si>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</si>
  <si>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</si>
  <si>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</si>
  <si>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</si>
  <si>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</si>
  <si>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</si>
  <si>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</si>
  <si>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</si>
  <si>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</si>
  <si>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</si>
  <si>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</si>
  <si>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</si>
  <si>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</si>
  <si>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</si>
  <si>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</si>
  <si>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</si>
  <si>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</si>
  <si>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</si>
  <si>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</si>
  <si>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</si>
  <si>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</si>
  <si>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</si>
  <si>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</si>
  <si>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</si>
  <si>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</si>
  <si>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</si>
  <si>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</si>
  <si>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</si>
  <si>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</si>
  <si>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</si>
  <si>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</si>
  <si>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</si>
  <si>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</si>
  <si>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</si>
  <si>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</si>
  <si>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</si>
  <si>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</si>
  <si>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</si>
  <si>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</si>
  <si>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</si>
  <si>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</si>
  <si>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</si>
  <si>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</si>
  <si>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</si>
  <si>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</si>
  <si>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</si>
  <si>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</si>
  <si>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</si>
  <si>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</si>
  <si>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</si>
  <si>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</si>
  <si>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</si>
  <si>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</si>
  <si>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</si>
  <si>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</si>
  <si>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</si>
  <si>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</si>
  <si>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</si>
  <si>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</si>
  <si>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</si>
  <si>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</si>
  <si>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</si>
  <si>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</si>
  <si>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</si>
  <si>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</si>
  <si>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</si>
  <si>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</si>
  <si>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</si>
  <si>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</si>
  <si>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</si>
  <si>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</si>
  <si>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</si>
  <si>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</si>
  <si>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</si>
  <si>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</si>
  <si>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</si>
  <si>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</si>
  <si>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</si>
  <si>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</si>
  <si>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</si>
  <si>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</si>
  <si>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</si>
  <si>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</si>
  <si>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</si>
  <si>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</si>
  <si>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</si>
  <si>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</si>
  <si>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</si>
  <si>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</si>
  <si>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</si>
  <si>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</si>
  <si>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</si>
  <si>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</si>
  <si>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</si>
  <si>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</si>
  <si>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</si>
  <si>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</si>
  <si>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</si>
  <si>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</si>
  <si>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</si>
  <si>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</si>
  <si>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</si>
  <si>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</si>
  <si>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</si>
  <si>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</si>
  <si>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</si>
  <si>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</si>
  <si>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</si>
  <si>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</si>
  <si>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</si>
  <si>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</si>
  <si>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</si>
  <si>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</si>
  <si>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</si>
  <si>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</si>
  <si>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</si>
  <si>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</si>
  <si>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</si>
  <si>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</si>
  <si>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</si>
  <si>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</si>
  <si>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</si>
  <si>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</si>
  <si>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</si>
  <si>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</si>
  <si>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</si>
  <si>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</si>
  <si>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</si>
  <si>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</si>
  <si>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</si>
  <si>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</si>
  <si>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</si>
  <si>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</si>
  <si>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</si>
  <si>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</si>
  <si>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</si>
  <si>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</si>
  <si>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</si>
  <si>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</si>
  <si>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</si>
  <si>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</si>
  <si>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</si>
  <si>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</si>
  <si>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</si>
  <si>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</si>
  <si>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</si>
  <si>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</si>
  <si>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</si>
  <si>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</si>
  <si>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</si>
  <si>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</si>
  <si>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</si>
  <si>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</si>
  <si>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</si>
  <si>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</si>
  <si>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</si>
  <si>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</si>
  <si>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</si>
  <si>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</si>
  <si>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</si>
  <si>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</si>
  <si>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</si>
  <si>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</si>
  <si>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</si>
  <si>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</si>
  <si>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</si>
  <si>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</si>
  <si>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</si>
  <si>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</si>
  <si>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</si>
  <si>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</si>
  <si>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</si>
  <si>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</si>
  <si>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</si>
  <si>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</si>
  <si>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</si>
  <si>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</si>
  <si>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</si>
  <si>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</si>
  <si>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</si>
  <si>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</si>
  <si>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</si>
  <si>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</si>
  <si>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</si>
  <si>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</si>
  <si>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</si>
  <si>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</si>
  <si>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</si>
  <si>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</si>
  <si>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</si>
  <si>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</si>
  <si>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</si>
  <si>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</si>
  <si>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</si>
  <si>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</si>
  <si>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</si>
  <si>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</si>
  <si>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</si>
  <si>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</si>
  <si>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</si>
  <si>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</si>
  <si>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</si>
  <si>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</si>
  <si>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</si>
  <si>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</si>
  <si>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</si>
  <si>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</si>
  <si>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</si>
  <si>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</si>
  <si>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</si>
  <si>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</si>
  <si>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</si>
  <si>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</si>
  <si>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</si>
  <si>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</si>
  <si>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</si>
  <si>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</si>
  <si>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</si>
  <si>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</si>
  <si>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</si>
  <si>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</si>
  <si>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</si>
  <si>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</si>
  <si>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</si>
  <si>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</si>
  <si>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</si>
  <si>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</si>
  <si>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</si>
  <si>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</si>
  <si>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</si>
  <si>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</si>
  <si>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</si>
  <si>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</si>
  <si>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</si>
  <si>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</si>
  <si>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</si>
  <si>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</si>
  <si>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</si>
  <si>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</si>
  <si>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</si>
  <si>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</si>
  <si>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</si>
  <si>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</si>
  <si>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</si>
  <si>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</si>
  <si>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</si>
  <si>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</si>
  <si>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</si>
  <si>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</si>
  <si>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</si>
  <si>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</si>
  <si>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</si>
  <si>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</si>
  <si>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</si>
  <si>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</si>
  <si>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</si>
  <si>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</si>
  <si>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</si>
  <si>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</si>
  <si>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</si>
  <si>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</si>
  <si>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</si>
  <si>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</si>
  <si>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</si>
  <si>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</si>
  <si>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</si>
  <si>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</si>
  <si>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</si>
  <si>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</si>
  <si>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</si>
  <si>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</si>
  <si>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</si>
  <si>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</si>
  <si>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</si>
  <si>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</si>
  <si>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</si>
  <si>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</si>
  <si>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</si>
  <si>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</si>
  <si>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</si>
  <si>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</si>
  <si>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</si>
  <si>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</si>
  <si>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</si>
  <si>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</si>
  <si>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</si>
  <si>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</si>
  <si>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</si>
  <si>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</si>
  <si>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</si>
  <si>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</si>
  <si>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</si>
  <si>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</si>
  <si>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</si>
  <si>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</si>
  <si>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</si>
  <si>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</si>
  <si>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</si>
  <si>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</si>
  <si>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</si>
  <si>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</si>
  <si>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</si>
  <si>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</si>
  <si>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</si>
  <si>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</si>
  <si>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</si>
  <si>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</si>
  <si>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</si>
  <si>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</si>
  <si>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</si>
  <si>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</si>
  <si>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</si>
  <si>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</si>
  <si>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</si>
  <si>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</si>
  <si>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</si>
  <si>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</si>
  <si>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</si>
  <si>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</si>
  <si>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</si>
  <si>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</si>
  <si>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</si>
  <si>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</si>
  <si>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</si>
  <si>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</si>
  <si>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</si>
  <si>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</si>
  <si>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</si>
  <si>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</si>
  <si>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</si>
  <si>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</si>
  <si>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</si>
  <si>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</si>
  <si>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</si>
  <si>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</si>
  <si>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</si>
  <si>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</si>
  <si>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</si>
  <si>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</si>
  <si>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</si>
  <si>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</si>
  <si>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</si>
  <si>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</si>
  <si>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</si>
  <si>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</si>
  <si>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</si>
  <si>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</si>
  <si>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</si>
  <si>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</si>
  <si>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</si>
  <si>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</si>
  <si>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</si>
  <si>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</si>
  <si>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</si>
  <si>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</si>
  <si>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</si>
  <si>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</si>
  <si>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</si>
  <si>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</si>
  <si>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</si>
  <si>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</si>
  <si>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</si>
  <si>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</si>
  <si>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</si>
  <si>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</si>
  <si>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</si>
  <si>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</si>
  <si>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</si>
  <si>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</si>
  <si>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</si>
  <si>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</si>
  <si>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</si>
  <si>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</si>
  <si>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</si>
  <si>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</si>
  <si>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</si>
  <si>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</si>
  <si>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</si>
  <si>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</si>
  <si>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</si>
  <si>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</si>
  <si>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</si>
  <si>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</si>
  <si>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</si>
  <si>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</si>
  <si>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</si>
  <si>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</si>
  <si>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</si>
  <si>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</si>
  <si>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</si>
  <si>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</si>
  <si>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</si>
  <si>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</si>
  <si>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</si>
  <si>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</si>
  <si>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</si>
  <si>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</si>
  <si>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</si>
  <si>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</si>
  <si>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</si>
  <si>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</si>
  <si>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</si>
  <si>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</si>
  <si>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</si>
  <si>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</si>
  <si>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</si>
  <si>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</si>
  <si>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</si>
  <si>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</si>
  <si>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</si>
  <si>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</si>
  <si>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</si>
  <si>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</si>
  <si>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</si>
  <si>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</si>
  <si>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</si>
  <si>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</si>
  <si>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</si>
  <si>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</si>
  <si>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</si>
  <si>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</si>
  <si>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</si>
  <si>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</si>
  <si>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</si>
  <si>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</si>
  <si>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</si>
  <si>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</si>
  <si>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</si>
  <si>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</si>
  <si>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</si>
  <si>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</si>
  <si>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</si>
  <si>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</si>
  <si>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</si>
  <si>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</si>
  <si>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</si>
  <si>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</si>
  <si>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</si>
  <si>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</si>
  <si>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</si>
  <si>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</si>
  <si>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</si>
  <si>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</si>
  <si>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</si>
  <si>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</si>
  <si>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</si>
  <si>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</si>
  <si>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</si>
  <si>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</si>
  <si>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</si>
  <si>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</si>
  <si>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</si>
  <si>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</si>
  <si>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</si>
  <si>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</si>
  <si>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</si>
  <si>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</si>
  <si>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</si>
  <si>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</si>
  <si>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</si>
  <si>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</si>
  <si>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</si>
  <si>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</si>
  <si>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</si>
  <si>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</si>
  <si>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</si>
  <si>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</si>
  <si>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</si>
  <si>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</si>
  <si>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</si>
  <si>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</si>
  <si>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</si>
  <si>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</si>
  <si>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</si>
  <si>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</si>
  <si>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</si>
  <si>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</si>
  <si>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</si>
  <si>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</si>
  <si>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</si>
  <si>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</si>
  <si>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</si>
  <si>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</si>
  <si>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</si>
  <si>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</si>
  <si>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</si>
  <si>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</si>
  <si>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</si>
  <si>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</si>
  <si>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</si>
  <si>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</si>
  <si>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</si>
  <si>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</si>
  <si>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</si>
  <si>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</si>
  <si>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</si>
  <si>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</si>
  <si>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</si>
  <si>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</si>
  <si>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</si>
  <si>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</si>
  <si>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</si>
  <si>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</si>
  <si>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</si>
  <si>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</si>
  <si>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</si>
  <si>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</si>
  <si>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</si>
  <si>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</si>
  <si>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</si>
  <si>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</si>
  <si>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</si>
  <si>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</si>
  <si>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</si>
  <si>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</si>
  <si>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</si>
  <si>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</si>
  <si>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</si>
  <si>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</si>
  <si>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</si>
  <si>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</si>
  <si>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</si>
  <si>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</si>
  <si>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</si>
  <si>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</si>
  <si>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</si>
  <si>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</si>
  <si>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</si>
  <si>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</si>
  <si>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</si>
  <si>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</si>
  <si>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</si>
  <si>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</si>
  <si>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</si>
  <si>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</si>
  <si>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</si>
  <si>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</si>
  <si>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</si>
  <si>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</si>
  <si>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</si>
  <si>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</si>
  <si>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</si>
  <si>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</si>
  <si>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</si>
  <si>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</si>
  <si>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</si>
  <si>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</si>
  <si>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</si>
  <si>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</si>
  <si>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</si>
  <si>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</si>
  <si>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</si>
  <si>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</si>
  <si>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</si>
  <si>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</si>
  <si>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</si>
  <si>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</si>
  <si>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</si>
  <si>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</si>
  <si>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</si>
  <si>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</si>
  <si>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</si>
  <si>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</si>
  <si>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</si>
  <si>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</si>
  <si>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</si>
  <si>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</si>
  <si>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</si>
  <si>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</si>
  <si>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</si>
  <si>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</si>
  <si>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</si>
  <si>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</si>
  <si>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</si>
  <si>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</si>
  <si>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</si>
  <si>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</si>
  <si>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</si>
  <si>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</si>
  <si>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</si>
  <si>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</si>
  <si>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</si>
  <si>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</si>
  <si>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</si>
  <si>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</si>
  <si>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</si>
  <si>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</si>
  <si>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</si>
  <si>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</si>
  <si>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</si>
  <si>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</si>
  <si>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</si>
  <si>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</si>
  <si>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</si>
  <si>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</si>
  <si>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</si>
  <si>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</si>
  <si>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</si>
  <si>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</si>
  <si>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</si>
  <si>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</si>
  <si>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</si>
  <si>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</si>
  <si>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</si>
  <si>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</si>
  <si>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</si>
  <si>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</si>
  <si>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</si>
  <si>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</si>
  <si>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</si>
  <si>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</si>
  <si>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</si>
  <si>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</si>
  <si>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</si>
  <si>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</si>
  <si>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</si>
  <si>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</si>
  <si>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</si>
  <si>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</si>
  <si>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</si>
  <si>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</si>
  <si>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</si>
  <si>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</si>
  <si>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</si>
  <si>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</si>
  <si>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</si>
  <si>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</si>
  <si>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</si>
  <si>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</si>
  <si>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</si>
  <si>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</si>
  <si>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</si>
  <si>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</si>
  <si>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</si>
  <si>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</si>
  <si>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</si>
  <si>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</si>
  <si>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</si>
  <si>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</si>
  <si>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</si>
  <si>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</si>
  <si>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</si>
  <si>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</si>
  <si>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</si>
  <si>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</si>
  <si>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</si>
  <si>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</si>
  <si>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</si>
  <si>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</si>
  <si>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</si>
  <si>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</si>
  <si>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</si>
  <si>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</si>
  <si>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</si>
  <si>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</si>
  <si>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</si>
  <si>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</si>
  <si>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</si>
  <si>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</si>
  <si>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</si>
  <si>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</si>
  <si>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</si>
  <si>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</si>
  <si>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</si>
  <si>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</si>
  <si>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</si>
  <si>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</si>
  <si>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</si>
  <si>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</si>
  <si>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</si>
  <si>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</si>
  <si>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</si>
  <si>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</si>
  <si>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</si>
  <si>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</si>
  <si>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</si>
  <si>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</si>
  <si>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</si>
  <si>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</si>
  <si>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</si>
  <si>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</si>
  <si>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</si>
  <si>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</si>
  <si>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</si>
  <si>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</si>
  <si>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</si>
  <si>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</si>
  <si>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</si>
  <si>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</si>
  <si>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</si>
  <si>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</si>
  <si>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</si>
  <si>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</si>
  <si>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</si>
  <si>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</si>
  <si>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</si>
  <si>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</si>
  <si>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</si>
  <si>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</si>
  <si>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</si>
  <si>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</si>
  <si>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</si>
  <si>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</si>
  <si>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</si>
  <si>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</si>
  <si>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</si>
  <si>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</si>
  <si>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</si>
  <si>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</si>
  <si>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</si>
  <si>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</si>
  <si>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</si>
  <si>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</si>
  <si>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</si>
  <si>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</si>
  <si>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</si>
  <si>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</si>
  <si>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</si>
  <si>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</si>
  <si>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</si>
  <si>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</si>
  <si>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</si>
  <si>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</si>
  <si>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</si>
  <si>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</si>
  <si>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</si>
  <si>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</si>
  <si>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</si>
  <si>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</si>
  <si>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</si>
  <si>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</si>
  <si>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</si>
  <si>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</si>
  <si>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</si>
  <si>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</si>
  <si>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</si>
  <si>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</si>
  <si>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</si>
  <si>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</si>
  <si>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</si>
  <si>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</si>
  <si>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</si>
  <si>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</si>
  <si>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</si>
  <si>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</si>
  <si>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</si>
  <si>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</si>
  <si>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</si>
  <si>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</si>
  <si>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</si>
  <si>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</si>
  <si>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</si>
  <si>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</si>
  <si>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</si>
  <si>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</si>
  <si>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</si>
  <si>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</si>
  <si>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</si>
  <si>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</si>
  <si>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</si>
  <si>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</si>
  <si>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</si>
  <si>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</si>
  <si>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</si>
  <si>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</si>
  <si>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</si>
  <si>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</si>
  <si>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</si>
  <si>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</si>
  <si>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</si>
  <si>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</si>
  <si>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</si>
  <si>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</si>
  <si>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</si>
  <si>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</si>
  <si>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</si>
  <si>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</si>
  <si>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</si>
  <si>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</si>
  <si>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</si>
  <si>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</si>
  <si>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</si>
  <si>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</si>
  <si>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</si>
  <si>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</si>
  <si>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</si>
  <si>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</si>
  <si>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</si>
  <si>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</si>
  <si>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</si>
  <si>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</si>
  <si>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</si>
  <si>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</si>
  <si>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</si>
  <si>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</si>
  <si>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</si>
  <si>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</si>
  <si>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</si>
  <si>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</si>
  <si>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</si>
  <si>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</si>
  <si>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</si>
  <si>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</si>
  <si>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</si>
  <si>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</si>
  <si>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</si>
  <si>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</si>
  <si>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</si>
  <si>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</si>
  <si>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</si>
  <si>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</si>
  <si>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</si>
  <si>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</si>
  <si>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</si>
  <si>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</si>
  <si>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</si>
  <si>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</si>
  <si>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</si>
  <si>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</si>
  <si>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</si>
  <si>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</si>
  <si>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</si>
  <si>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</si>
  <si>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</si>
  <si>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</si>
  <si>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</si>
  <si>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</si>
  <si>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</si>
  <si>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</si>
  <si>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</si>
  <si>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</si>
  <si>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</si>
  <si>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</si>
  <si>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</si>
  <si>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</si>
  <si>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</si>
  <si>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</si>
  <si>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</si>
  <si>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</si>
  <si>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</si>
  <si>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</si>
  <si>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</si>
  <si>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</si>
  <si>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</si>
  <si>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</si>
  <si>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</si>
  <si>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</si>
  <si>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</si>
  <si>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</si>
  <si>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</si>
  <si>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</si>
  <si>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</si>
  <si>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</si>
  <si>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</si>
  <si>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</si>
  <si>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</si>
  <si>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</si>
  <si>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</si>
  <si>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</si>
  <si>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</si>
  <si>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</si>
  <si>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</si>
  <si>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</si>
  <si>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</si>
  <si>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</si>
  <si>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</si>
  <si>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</si>
  <si>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</si>
  <si>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</si>
  <si>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</si>
  <si>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</si>
  <si>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</si>
  <si>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</si>
  <si>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</si>
  <si>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</si>
  <si>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</si>
  <si>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</si>
  <si>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</si>
  <si>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</si>
  <si>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</si>
  <si>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</si>
  <si>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</si>
  <si>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</si>
  <si>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</si>
  <si>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</si>
  <si>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</si>
  <si>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</si>
  <si>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</si>
  <si>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</si>
  <si>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</si>
  <si>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</si>
  <si>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</si>
  <si>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</si>
  <si>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</si>
  <si>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</si>
  <si>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</si>
  <si>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</si>
  <si>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</si>
  <si>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</si>
  <si>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</si>
  <si>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</si>
  <si>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</si>
  <si>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</si>
  <si>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</si>
  <si>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</si>
  <si>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</si>
  <si>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</si>
  <si>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</si>
  <si>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</si>
  <si>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</si>
  <si>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</si>
  <si>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</si>
  <si>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</si>
  <si>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</si>
  <si>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</si>
  <si>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</si>
  <si>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</si>
  <si>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</si>
  <si>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</si>
  <si>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</si>
  <si>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</si>
  <si>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</si>
  <si>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</si>
  <si>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</si>
  <si>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</si>
  <si>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</si>
  <si>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</si>
  <si>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</si>
  <si>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</si>
  <si>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</si>
  <si>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</si>
  <si>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</si>
  <si>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</si>
  <si>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</si>
  <si>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</si>
  <si>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</si>
  <si>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</si>
  <si>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</si>
  <si>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</si>
  <si>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</si>
  <si>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</si>
  <si>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</si>
  <si>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</si>
  <si>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</si>
  <si>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</si>
  <si>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</si>
  <si>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</si>
  <si>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</si>
  <si>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</si>
  <si>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</si>
  <si>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</si>
  <si>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</si>
  <si>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</si>
  <si>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</si>
  <si>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</si>
  <si>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</si>
  <si>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</si>
  <si>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</si>
  <si>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</si>
  <si>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</si>
  <si>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</si>
  <si>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</si>
  <si>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</si>
  <si>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</si>
  <si>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</si>
  <si>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</si>
  <si>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</si>
  <si>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</si>
  <si>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</si>
  <si>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</si>
  <si>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</si>
  <si>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</si>
  <si>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</si>
  <si>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</si>
  <si>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</si>
  <si>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</si>
  <si>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</si>
  <si>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</si>
  <si>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</si>
  <si>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</si>
  <si>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</si>
  <si>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</si>
  <si>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</si>
  <si>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</si>
  <si>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</si>
  <si>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</si>
  <si>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</si>
  <si>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</si>
  <si>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</si>
  <si>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</si>
  <si>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</si>
  <si>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</si>
  <si>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</si>
  <si>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</si>
  <si>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</si>
  <si>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</si>
  <si>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</si>
  <si>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</si>
  <si>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</si>
  <si>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</si>
  <si>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</si>
  <si>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</si>
  <si>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</si>
  <si>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</si>
  <si>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</si>
  <si>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</si>
  <si>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</si>
  <si>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</si>
  <si>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</si>
  <si>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</si>
  <si>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</si>
  <si>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</si>
  <si>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</si>
  <si>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</si>
  <si>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</si>
  <si>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</si>
  <si>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</si>
  <si>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</si>
  <si>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</si>
  <si>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</si>
  <si>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</si>
  <si>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</si>
  <si>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</si>
  <si>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</si>
  <si>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</si>
  <si>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</si>
  <si>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</si>
  <si>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</si>
  <si>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</si>
  <si>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</si>
  <si>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</si>
  <si>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</si>
  <si>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</si>
  <si>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</si>
  <si>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</si>
  <si>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</si>
  <si>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</si>
  <si>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</si>
  <si>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</si>
  <si>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</si>
  <si>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</si>
  <si>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</si>
  <si>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</si>
  <si>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</si>
  <si>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</si>
  <si>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</si>
  <si>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</si>
  <si>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</si>
  <si>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</si>
  <si>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</si>
  <si>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</si>
  <si>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</si>
  <si>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</si>
  <si>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</si>
  <si>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</si>
  <si>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</si>
  <si>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</si>
  <si>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</si>
  <si>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</si>
  <si>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</si>
  <si>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</si>
  <si>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</si>
  <si>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</si>
  <si>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</si>
  <si>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</si>
  <si>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</si>
  <si>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</si>
  <si>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</si>
  <si>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</si>
  <si>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</si>
  <si>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</si>
  <si>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</si>
  <si>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</si>
  <si>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</si>
  <si>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</si>
  <si>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</si>
  <si>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</si>
  <si>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</si>
  <si>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</si>
  <si>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</si>
  <si>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</si>
  <si>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</si>
  <si>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</si>
  <si>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</si>
  <si>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</si>
  <si>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</si>
  <si>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</si>
  <si>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</si>
  <si>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</si>
  <si>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</si>
  <si>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</si>
  <si>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</si>
  <si>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</si>
  <si>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</si>
  <si>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</si>
  <si>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</si>
  <si>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</si>
  <si>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</si>
  <si>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</si>
  <si>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</si>
  <si>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</si>
  <si>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</si>
  <si>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</si>
  <si>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</si>
  <si>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</si>
  <si>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</si>
  <si>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</si>
  <si>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</si>
  <si>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</si>
  <si>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</si>
  <si>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</si>
  <si>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</si>
  <si>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</si>
  <si>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</si>
  <si>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</si>
  <si>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</si>
  <si>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</si>
  <si>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</si>
  <si>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</si>
  <si>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</si>
  <si>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</si>
  <si>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</si>
  <si>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</si>
  <si>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</si>
  <si>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</si>
  <si>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</si>
  <si>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</si>
  <si>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</si>
  <si>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</si>
  <si>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</si>
  <si>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</si>
  <si>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</si>
  <si>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</si>
  <si>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</si>
  <si>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</si>
  <si>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</si>
  <si>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</si>
  <si>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</si>
  <si>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</si>
  <si>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</si>
  <si>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</si>
  <si>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</si>
  <si>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</si>
  <si>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</si>
  <si>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</si>
  <si>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</si>
  <si>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</si>
  <si>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</si>
  <si>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</si>
  <si>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</si>
  <si>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</si>
  <si>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</si>
  <si>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</si>
  <si>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</si>
  <si>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</si>
  <si>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</si>
  <si>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</si>
  <si>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</si>
  <si>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</si>
  <si>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</si>
  <si>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</si>
  <si>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</si>
  <si>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</si>
  <si>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</si>
  <si>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</si>
  <si>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</si>
  <si>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</si>
  <si>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</si>
  <si>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</si>
  <si>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</si>
  <si>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</si>
  <si>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</si>
  <si>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</si>
  <si>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</si>
  <si>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</si>
  <si>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</si>
  <si>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</si>
  <si>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</si>
  <si>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</si>
  <si>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</si>
  <si>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</si>
  <si>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</si>
  <si>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</si>
  <si>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</si>
  <si>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</si>
  <si>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</si>
  <si>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</si>
  <si>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</si>
  <si>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</si>
  <si>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</si>
  <si>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</si>
  <si>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</si>
  <si>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</si>
  <si>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</si>
  <si>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</si>
  <si>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</si>
  <si>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</si>
  <si>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</si>
  <si>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</si>
  <si>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</si>
  <si>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</si>
  <si>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</si>
  <si>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</si>
  <si>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</si>
  <si>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</si>
  <si>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</si>
  <si>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</si>
  <si>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</si>
  <si>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</si>
  <si>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</si>
  <si>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</si>
  <si>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</si>
  <si>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</si>
  <si>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</si>
  <si>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</si>
  <si>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</si>
  <si>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</si>
  <si>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</si>
  <si>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</si>
  <si>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</si>
  <si>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</si>
  <si>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</si>
  <si>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</si>
  <si>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</si>
  <si>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</si>
  <si>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</si>
  <si>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</si>
  <si>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</si>
  <si>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</si>
  <si>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</si>
  <si>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</si>
  <si>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</si>
  <si>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</si>
  <si>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</si>
  <si>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</si>
  <si>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</si>
  <si>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</si>
  <si>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</si>
  <si>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</si>
  <si>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</si>
  <si>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</si>
  <si>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</si>
  <si>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</si>
  <si>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</si>
  <si>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</si>
  <si>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</si>
  <si>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</si>
  <si>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</si>
  <si>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</si>
  <si>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</si>
  <si>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</si>
  <si>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</si>
  <si>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</si>
  <si>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</si>
  <si>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</si>
  <si>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</si>
  <si>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</si>
  <si>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</si>
  <si>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</si>
  <si>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</si>
  <si>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</si>
  <si>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</si>
  <si>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</si>
  <si>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</si>
  <si>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</si>
  <si>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</si>
  <si>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</si>
  <si>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</si>
  <si>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</si>
  <si>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</si>
  <si>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</si>
  <si>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</si>
  <si>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</si>
  <si>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</si>
  <si>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</si>
  <si>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</si>
  <si>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</si>
  <si>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</si>
  <si>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</si>
  <si>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</si>
  <si>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</si>
  <si>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</si>
  <si>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</si>
  <si>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</si>
  <si>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</si>
  <si>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</si>
  <si>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</si>
  <si>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</si>
  <si>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</si>
  <si>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</si>
  <si>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</si>
  <si>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</si>
  <si>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</si>
  <si>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</si>
  <si>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</si>
  <si>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</si>
  <si>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</si>
  <si>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</si>
  <si>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</si>
  <si>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</si>
  <si>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</si>
  <si>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</si>
  <si>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</si>
  <si>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</si>
  <si>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</si>
  <si>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</si>
  <si>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</si>
  <si>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</si>
  <si>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</si>
  <si>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</si>
  <si>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</si>
  <si>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</si>
  <si>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</si>
  <si>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</si>
  <si>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</si>
  <si>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</si>
  <si>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</si>
  <si>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</si>
  <si>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</si>
  <si>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</si>
  <si>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</si>
  <si>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</si>
  <si>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</si>
  <si>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</si>
  <si>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</si>
  <si>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</si>
  <si>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</si>
  <si>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</si>
  <si>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</si>
  <si>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</si>
  <si>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</si>
  <si>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</si>
  <si>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</si>
  <si>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</si>
  <si>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</si>
  <si>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</si>
  <si>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</si>
  <si>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</si>
  <si>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</si>
  <si>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</si>
  <si>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</si>
  <si>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</si>
  <si>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</si>
  <si>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</si>
  <si>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</si>
  <si>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</si>
  <si>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</si>
  <si>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</si>
  <si>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</si>
  <si>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</si>
  <si>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</si>
  <si>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</si>
  <si>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</si>
  <si>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</si>
  <si>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</si>
  <si>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</si>
  <si>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</si>
  <si>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</si>
  <si>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</si>
  <si>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</si>
  <si>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</si>
  <si>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</si>
  <si>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</si>
  <si>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</si>
  <si>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</si>
  <si>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</si>
  <si>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</si>
  <si>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</si>
  <si>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</si>
  <si>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</si>
  <si>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</si>
  <si>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</si>
  <si>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</si>
  <si>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</si>
  <si>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</si>
  <si>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</si>
  <si>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</si>
  <si>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</si>
  <si>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</si>
  <si>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</si>
  <si>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</si>
  <si>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</si>
  <si>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</si>
  <si>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</si>
  <si>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</si>
  <si>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</si>
  <si>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</si>
  <si>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</si>
  <si>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</si>
  <si>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</si>
  <si>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</si>
  <si>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</si>
  <si>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</si>
  <si>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</si>
  <si>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</si>
  <si>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</si>
  <si>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</si>
  <si>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</si>
  <si>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</si>
  <si>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</si>
  <si>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</si>
  <si>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</si>
  <si>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</si>
  <si>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</si>
  <si>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</si>
  <si>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</si>
  <si>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</si>
  <si>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</si>
  <si>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</si>
  <si>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</si>
  <si>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</si>
  <si>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</si>
  <si>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</si>
  <si>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</si>
  <si>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</si>
  <si>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</si>
  <si>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</si>
  <si>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</si>
  <si>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</si>
  <si>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</si>
  <si>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</si>
  <si>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</si>
  <si>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</si>
  <si>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</si>
  <si>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</si>
  <si>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</si>
  <si>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</si>
  <si>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</si>
  <si>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</si>
  <si>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</si>
  <si>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</si>
  <si>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</si>
  <si>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</si>
  <si>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</si>
  <si>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</si>
  <si>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</si>
  <si>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</si>
  <si>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</si>
  <si>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</si>
  <si>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</si>
  <si>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</si>
  <si>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</si>
  <si>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</si>
  <si>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</si>
  <si>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</si>
  <si>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</si>
  <si>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</si>
  <si>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</si>
  <si>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</si>
  <si>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</si>
  <si>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</si>
  <si>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</si>
  <si>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</si>
  <si>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</si>
  <si>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</si>
  <si>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</si>
  <si>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</si>
  <si>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</si>
  <si>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</si>
  <si>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</si>
  <si>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</si>
  <si>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</si>
  <si>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</si>
  <si>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</si>
  <si>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</si>
  <si>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</si>
  <si>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</si>
  <si>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</si>
  <si>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</si>
  <si>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</si>
  <si>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</si>
  <si>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</si>
  <si>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</si>
  <si>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</si>
  <si>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</si>
  <si>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</si>
  <si>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</si>
  <si>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</si>
  <si>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</si>
  <si>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</si>
  <si>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</si>
  <si>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</si>
  <si>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</si>
  <si>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</si>
  <si>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</si>
  <si>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</si>
  <si>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</si>
  <si>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</si>
  <si>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</si>
  <si>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</si>
  <si>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</si>
  <si>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</si>
  <si>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</si>
  <si>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</si>
  <si>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</si>
  <si>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</si>
  <si>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</si>
  <si>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</si>
  <si>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</si>
  <si>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</si>
  <si>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</si>
  <si>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</si>
  <si>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</si>
  <si>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</si>
  <si>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</si>
  <si>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</si>
  <si>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</si>
  <si>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</si>
  <si>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</si>
  <si>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</si>
  <si>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</si>
  <si>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</si>
  <si>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</si>
  <si>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</si>
  <si>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</si>
  <si>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</si>
  <si>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</si>
  <si>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</si>
  <si>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</si>
  <si>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</si>
  <si>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</si>
  <si>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</si>
  <si>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</si>
  <si>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</si>
  <si>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</si>
  <si>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</si>
  <si>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</si>
  <si>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</si>
  <si>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</si>
  <si>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</si>
  <si>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</si>
  <si>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</si>
  <si>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</si>
  <si>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</si>
  <si>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</si>
  <si>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</si>
  <si>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</si>
  <si>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</si>
  <si>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</si>
  <si>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</si>
  <si>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</si>
  <si>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</si>
  <si>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</si>
  <si>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</si>
  <si>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</si>
  <si>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</si>
  <si>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</si>
  <si>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</si>
  <si>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</si>
  <si>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</si>
  <si>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</si>
  <si>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</si>
  <si>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</si>
  <si>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</si>
  <si>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</si>
  <si>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</si>
  <si>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</si>
  <si>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</si>
  <si>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</si>
  <si>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</si>
  <si>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</si>
  <si>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</si>
  <si>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</si>
  <si>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</si>
  <si>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</si>
  <si>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</si>
  <si>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</si>
  <si>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</si>
  <si>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</si>
  <si>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</si>
  <si>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</si>
  <si>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</si>
  <si>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</si>
  <si>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</si>
  <si>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</si>
  <si>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</si>
  <si>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</si>
  <si>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</si>
  <si>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</si>
  <si>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</si>
  <si>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</si>
  <si>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</si>
  <si>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</si>
  <si>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</si>
  <si>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</si>
  <si>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</si>
  <si>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</si>
  <si>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</si>
  <si>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</si>
  <si>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</si>
  <si>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</si>
  <si>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</si>
  <si>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</si>
  <si>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</si>
  <si>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</si>
  <si>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</si>
  <si>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</si>
  <si>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</si>
  <si>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</si>
  <si>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</si>
  <si>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</si>
  <si>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</si>
  <si>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</si>
  <si>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</si>
  <si>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</si>
  <si>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</si>
  <si>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</si>
  <si>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</si>
  <si>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</si>
  <si>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</si>
  <si>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</si>
  <si>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</si>
  <si>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</si>
  <si>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</si>
  <si>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</si>
  <si>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</si>
  <si>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</si>
  <si>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</si>
  <si>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</si>
  <si>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</si>
  <si>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</si>
  <si>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</si>
  <si>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</si>
  <si>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</si>
  <si>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</si>
  <si>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</si>
  <si>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</si>
  <si>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</si>
  <si>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</si>
  <si>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</si>
  <si>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</si>
  <si>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</si>
  <si>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</si>
  <si>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</si>
  <si>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</si>
  <si>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</si>
  <si>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</si>
  <si>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</si>
  <si>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</si>
  <si>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</si>
  <si>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</si>
  <si>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</si>
  <si>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t>
  </si>
  <si>
    <t>Atender según los referentes tecnicos y orientaciones pedagogicas de la educacion inicial, a 30 niños y niñas de primera infancia entre las edades de 2 a 5 años inscritos en l institucion, garantizando el desarrollo del componente educativo y tomando como base el proyecto pedagogico construido por la institucion</t>
  </si>
  <si>
    <t>07</t>
  </si>
  <si>
    <t>Institucion Educativa Gabriel Garcia Marquez</t>
  </si>
  <si>
    <t>06</t>
  </si>
  <si>
    <t>001</t>
  </si>
  <si>
    <t>Liceo Pedagogico Club de Barney</t>
  </si>
  <si>
    <t>0014</t>
  </si>
  <si>
    <t>Atender según los referentes tecnicos y orientaciones pedagogicas de la educacion inicial, a 15 niños y niñas de primera infancia entre las edades de 2 a 5 años inscritos en l institucion, garantizando el desarrollo del componente educativo y tomando como base el proyecto pedagogico construido por la institucion</t>
  </si>
  <si>
    <t>0015</t>
  </si>
  <si>
    <t>Institucion Educativa Liceo Bilingüe Nelson Mandela</t>
  </si>
  <si>
    <t>002</t>
  </si>
  <si>
    <t>Fundacion Mundos Posibles</t>
  </si>
  <si>
    <t xml:space="preserve">Desarrollo estrategia de proteccion a NNAJ de los riesgos generados por el conflicto armado colombiano dirigido a 200 NNAJ y 100 familias de la comuna No.5 sector ciudadela </t>
  </si>
  <si>
    <t>04</t>
  </si>
  <si>
    <t>Fundacion Deportiva del Pacifico Sur FUNDEPACS</t>
  </si>
  <si>
    <t xml:space="preserve">Desarrollo estrategia de prevencion del consumo de sustancias psicoativas dirigida al desarrollo de capacidades y habilidades a 100 padres ,3 instructores y 100 niños , niñas y adolescentes entre las edades de 7 a 17 años de los sectores mas vulnerables del municipio de Tumaco, que hacen parte del club deportivo de la fundacion </t>
  </si>
  <si>
    <t>PIEDAD DEL CARMEN QUIÑONES BEDOYA</t>
  </si>
  <si>
    <t>corpoasesoriasdecolombia@gmail.com</t>
  </si>
  <si>
    <t>3173139322</t>
  </si>
  <si>
    <t>TUMACO-NARIÑO-PUENTE PROGRESO No.6B-133</t>
  </si>
  <si>
    <t>TUMACO-NARIÑO-URBANIZACION CIUDADELA GRUPO 5-CASA 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</si>
</sst>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8"/>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0" zoomScale="69" zoomScaleNormal="69"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5">
      <c r="A15" s="9"/>
      <c r="B15" s="32" t="s">
        <v>2635</v>
      </c>
      <c r="C15" s="174" t="s">
        <v>2676</v>
      </c>
      <c r="D15" s="35"/>
      <c r="E15" s="35"/>
      <c r="F15" s="5"/>
      <c r="G15" s="32" t="s">
        <v>1168</v>
      </c>
      <c r="H15" s="103" t="s">
        <v>110</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900053829</v>
      </c>
      <c r="C20" s="5"/>
      <c r="D20" s="73"/>
      <c r="E20" s="5"/>
      <c r="F20" s="5"/>
      <c r="G20" s="5"/>
      <c r="H20" s="184"/>
      <c r="I20" s="147" t="s">
        <v>110</v>
      </c>
      <c r="J20" s="148" t="s">
        <v>804</v>
      </c>
      <c r="K20" s="149">
        <v>1244419550</v>
      </c>
      <c r="L20" s="150"/>
      <c r="M20" s="150">
        <v>44561</v>
      </c>
      <c r="N20" s="133">
        <f>+(M20-L20)/30</f>
        <v>1485.3666666666666</v>
      </c>
      <c r="O20" s="136"/>
      <c r="U20" s="132"/>
      <c r="V20" s="105">
        <f ca="1">NOW()</f>
        <v>44194.069931597223</v>
      </c>
      <c r="W20" s="105">
        <f ca="1">NOW()</f>
        <v>44194.069931597223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DE ASESORIAS PARA EL DESARROLLO Y FORTALECIMIENTO DE PROGRAMAS SOCIALES DE COLOMBIA CORPOASESORIAS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2681</v>
      </c>
      <c r="C48" s="112" t="s">
        <v>32</v>
      </c>
      <c r="D48" s="110" t="s">
        <v>2678</v>
      </c>
      <c r="E48" s="143">
        <v>41640</v>
      </c>
      <c r="F48" s="143">
        <v>42004</v>
      </c>
      <c r="G48" s="157">
        <f>IF(AND(E48&lt;&gt;"",F48&lt;&gt;""),((F48-E48)/30),"")</f>
        <v>12.133333333333333</v>
      </c>
      <c r="H48" s="120" t="s">
        <v>2679</v>
      </c>
      <c r="I48" s="113" t="s">
        <v>110</v>
      </c>
      <c r="J48" s="113" t="s">
        <v>819</v>
      </c>
      <c r="K48" s="115">
        <v>81840000</v>
      </c>
      <c r="L48" s="114" t="s">
        <v>1148</v>
      </c>
      <c r="M48" s="116"/>
      <c r="N48" s="114" t="s">
        <v>27</v>
      </c>
      <c r="O48" s="114" t="s">
        <v>26</v>
      </c>
      <c r="P48" s="78"/>
    </row>
    <row r="49" spans="1:16" s="6" customFormat="1" ht="24.75" customHeight="1" x14ac:dyDescent="0.25">
      <c r="A49" s="141">
        <v>2</v>
      </c>
      <c r="B49" s="120" t="s">
        <v>2681</v>
      </c>
      <c r="C49" s="122" t="s">
        <v>32</v>
      </c>
      <c r="D49" s="110" t="s">
        <v>2680</v>
      </c>
      <c r="E49" s="143">
        <v>42005</v>
      </c>
      <c r="F49" s="143">
        <v>42369</v>
      </c>
      <c r="G49" s="157">
        <f t="shared" ref="G49:G50" si="2">IF(AND(E49&lt;&gt;"",F49&lt;&gt;""),((F49-E49)/30),"")</f>
        <v>12.133333333333333</v>
      </c>
      <c r="H49" s="120" t="s">
        <v>2679</v>
      </c>
      <c r="I49" s="119" t="s">
        <v>110</v>
      </c>
      <c r="J49" s="119" t="s">
        <v>819</v>
      </c>
      <c r="K49" s="115">
        <v>91660800</v>
      </c>
      <c r="L49" s="122" t="s">
        <v>1148</v>
      </c>
      <c r="M49" s="116"/>
      <c r="N49" s="122" t="s">
        <v>27</v>
      </c>
      <c r="O49" s="122" t="s">
        <v>26</v>
      </c>
      <c r="P49" s="78"/>
    </row>
    <row r="50" spans="1:16" s="6" customFormat="1" ht="24.75" customHeight="1" x14ac:dyDescent="0.25">
      <c r="A50" s="141">
        <v>3</v>
      </c>
      <c r="B50" s="120" t="s">
        <v>2681</v>
      </c>
      <c r="C50" s="112" t="s">
        <v>32</v>
      </c>
      <c r="D50" s="110" t="s">
        <v>2682</v>
      </c>
      <c r="E50" s="143">
        <v>42370</v>
      </c>
      <c r="F50" s="143">
        <v>42735</v>
      </c>
      <c r="G50" s="157">
        <f t="shared" si="2"/>
        <v>12.166666666666666</v>
      </c>
      <c r="H50" s="120" t="s">
        <v>2679</v>
      </c>
      <c r="I50" s="119" t="s">
        <v>110</v>
      </c>
      <c r="J50" s="119" t="s">
        <v>819</v>
      </c>
      <c r="K50" s="115">
        <v>102660096</v>
      </c>
      <c r="L50" s="122" t="s">
        <v>1148</v>
      </c>
      <c r="M50" s="116"/>
      <c r="N50" s="122" t="s">
        <v>27</v>
      </c>
      <c r="O50" s="122" t="s">
        <v>26</v>
      </c>
      <c r="P50" s="78"/>
    </row>
    <row r="51" spans="1:16" s="6" customFormat="1" ht="24.75" customHeight="1" outlineLevel="1" x14ac:dyDescent="0.25">
      <c r="A51" s="141">
        <v>4</v>
      </c>
      <c r="B51" s="120" t="s">
        <v>2684</v>
      </c>
      <c r="C51" s="112" t="s">
        <v>32</v>
      </c>
      <c r="D51" s="110" t="s">
        <v>2685</v>
      </c>
      <c r="E51" s="143">
        <v>41671</v>
      </c>
      <c r="F51" s="143">
        <v>41973</v>
      </c>
      <c r="G51" s="157">
        <f t="shared" ref="G51:G107" si="3">IF(AND(E51&lt;&gt;"",F51&lt;&gt;""),((F51-E51)/30),"")</f>
        <v>10.066666666666666</v>
      </c>
      <c r="H51" s="120" t="s">
        <v>2686</v>
      </c>
      <c r="I51" s="119" t="s">
        <v>110</v>
      </c>
      <c r="J51" s="119" t="s">
        <v>819</v>
      </c>
      <c r="K51" s="115">
        <v>17050000</v>
      </c>
      <c r="L51" s="122" t="s">
        <v>1148</v>
      </c>
      <c r="M51" s="116"/>
      <c r="N51" s="122" t="s">
        <v>27</v>
      </c>
      <c r="O51" s="122" t="s">
        <v>26</v>
      </c>
      <c r="P51" s="78"/>
    </row>
    <row r="52" spans="1:16" s="7" customFormat="1" ht="24.75" customHeight="1" outlineLevel="1" x14ac:dyDescent="0.25">
      <c r="A52" s="142">
        <v>5</v>
      </c>
      <c r="B52" s="120" t="s">
        <v>2684</v>
      </c>
      <c r="C52" s="122" t="s">
        <v>32</v>
      </c>
      <c r="D52" s="110" t="s">
        <v>2687</v>
      </c>
      <c r="E52" s="143">
        <v>42036</v>
      </c>
      <c r="F52" s="143">
        <v>42338</v>
      </c>
      <c r="G52" s="157">
        <f t="shared" si="3"/>
        <v>10.066666666666666</v>
      </c>
      <c r="H52" s="120" t="s">
        <v>2686</v>
      </c>
      <c r="I52" s="119" t="s">
        <v>110</v>
      </c>
      <c r="J52" s="119" t="s">
        <v>819</v>
      </c>
      <c r="K52" s="115">
        <v>18755000</v>
      </c>
      <c r="L52" s="122" t="s">
        <v>1148</v>
      </c>
      <c r="M52" s="116"/>
      <c r="N52" s="122" t="s">
        <v>27</v>
      </c>
      <c r="O52" s="122" t="s">
        <v>26</v>
      </c>
      <c r="P52" s="79"/>
    </row>
    <row r="53" spans="1:16" s="7" customFormat="1" ht="24.75" customHeight="1" outlineLevel="1" x14ac:dyDescent="0.25">
      <c r="A53" s="142">
        <v>6</v>
      </c>
      <c r="B53" s="111" t="s">
        <v>2688</v>
      </c>
      <c r="C53" s="112" t="s">
        <v>32</v>
      </c>
      <c r="D53" s="110" t="s">
        <v>2689</v>
      </c>
      <c r="E53" s="143">
        <v>42370</v>
      </c>
      <c r="F53" s="143">
        <v>42735</v>
      </c>
      <c r="G53" s="157">
        <f t="shared" si="3"/>
        <v>12.166666666666666</v>
      </c>
      <c r="H53" s="120" t="s">
        <v>2679</v>
      </c>
      <c r="I53" s="119" t="s">
        <v>110</v>
      </c>
      <c r="J53" s="119" t="s">
        <v>819</v>
      </c>
      <c r="K53" s="115">
        <v>102660096</v>
      </c>
      <c r="L53" s="122" t="s">
        <v>1148</v>
      </c>
      <c r="M53" s="116"/>
      <c r="N53" s="122" t="s">
        <v>27</v>
      </c>
      <c r="O53" s="122" t="s">
        <v>26</v>
      </c>
      <c r="P53" s="79"/>
    </row>
    <row r="54" spans="1:16" s="7" customFormat="1" ht="24.75" customHeight="1" outlineLevel="1" x14ac:dyDescent="0.25">
      <c r="A54" s="142">
        <v>7</v>
      </c>
      <c r="B54" s="111" t="s">
        <v>2690</v>
      </c>
      <c r="C54" s="112" t="s">
        <v>32</v>
      </c>
      <c r="D54" s="110" t="s">
        <v>2689</v>
      </c>
      <c r="E54" s="143">
        <v>43161</v>
      </c>
      <c r="F54" s="143">
        <v>43424</v>
      </c>
      <c r="G54" s="157">
        <f t="shared" si="3"/>
        <v>8.7666666666666675</v>
      </c>
      <c r="H54" s="120" t="s">
        <v>2694</v>
      </c>
      <c r="I54" s="119" t="s">
        <v>110</v>
      </c>
      <c r="J54" s="119" t="s">
        <v>819</v>
      </c>
      <c r="K54" s="117">
        <v>14360000</v>
      </c>
      <c r="L54" s="122" t="s">
        <v>1148</v>
      </c>
      <c r="M54" s="116"/>
      <c r="N54" s="122" t="s">
        <v>27</v>
      </c>
      <c r="O54" s="122" t="s">
        <v>1148</v>
      </c>
      <c r="P54" s="79"/>
    </row>
    <row r="55" spans="1:16" s="7" customFormat="1" ht="24.75" customHeight="1" outlineLevel="1" x14ac:dyDescent="0.25">
      <c r="A55" s="142">
        <v>8</v>
      </c>
      <c r="B55" s="120" t="s">
        <v>2693</v>
      </c>
      <c r="C55" s="122" t="s">
        <v>32</v>
      </c>
      <c r="D55" s="110" t="s">
        <v>2683</v>
      </c>
      <c r="E55" s="143">
        <v>42962</v>
      </c>
      <c r="F55" s="143">
        <v>43327</v>
      </c>
      <c r="G55" s="157">
        <f t="shared" si="3"/>
        <v>12.166666666666666</v>
      </c>
      <c r="H55" s="120" t="s">
        <v>2691</v>
      </c>
      <c r="I55" s="119" t="s">
        <v>110</v>
      </c>
      <c r="J55" s="119" t="s">
        <v>819</v>
      </c>
      <c r="K55" s="117">
        <v>12000000</v>
      </c>
      <c r="L55" s="122" t="s">
        <v>1148</v>
      </c>
      <c r="M55" s="116"/>
      <c r="N55" s="122" t="s">
        <v>27</v>
      </c>
      <c r="O55" s="122" t="s">
        <v>1148</v>
      </c>
      <c r="P55" s="79"/>
    </row>
    <row r="56" spans="1:16" s="7" customFormat="1" ht="24.75" customHeight="1" outlineLevel="1" x14ac:dyDescent="0.25">
      <c r="A56" s="142">
        <v>9</v>
      </c>
      <c r="B56" s="120" t="s">
        <v>2681</v>
      </c>
      <c r="C56" s="122" t="s">
        <v>32</v>
      </c>
      <c r="D56" s="119" t="s">
        <v>2692</v>
      </c>
      <c r="E56" s="143">
        <v>43466</v>
      </c>
      <c r="F56" s="143">
        <v>43799</v>
      </c>
      <c r="G56" s="157">
        <f t="shared" si="3"/>
        <v>11.1</v>
      </c>
      <c r="H56" s="120" t="s">
        <v>2679</v>
      </c>
      <c r="I56" s="119" t="s">
        <v>110</v>
      </c>
      <c r="J56" s="119" t="s">
        <v>819</v>
      </c>
      <c r="K56" s="117">
        <v>75000000</v>
      </c>
      <c r="L56" s="122" t="s">
        <v>1148</v>
      </c>
      <c r="M56" s="116"/>
      <c r="N56" s="122" t="s">
        <v>27</v>
      </c>
      <c r="O56" s="122" t="s">
        <v>1148</v>
      </c>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0.01</v>
      </c>
      <c r="G179" s="162">
        <f>IF(F179&gt;0,SUM(E179+F179),"")</f>
        <v>0.03</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37332586.5</v>
      </c>
      <c r="F185" s="92"/>
      <c r="G185" s="93"/>
      <c r="H185" s="88"/>
      <c r="I185" s="90" t="s">
        <v>2627</v>
      </c>
      <c r="J185" s="163">
        <f>+SUM(M179:M183)</f>
        <v>0.03</v>
      </c>
      <c r="K185" s="200" t="s">
        <v>2628</v>
      </c>
      <c r="L185" s="200"/>
      <c r="M185" s="94">
        <f>+J185*(SUM(K20:K35))</f>
        <v>37332586.5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43763</v>
      </c>
      <c r="D193" s="5"/>
      <c r="E193" s="124">
        <v>5158</v>
      </c>
      <c r="F193" s="5"/>
      <c r="G193" s="5"/>
      <c r="H193" s="145" t="s">
        <v>2695</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2699</v>
      </c>
      <c r="L211" s="21"/>
      <c r="M211" s="21"/>
      <c r="N211" s="21"/>
      <c r="O211" s="8"/>
    </row>
    <row r="212" spans="1:15" x14ac:dyDescent="0.25">
      <c r="A212" s="9"/>
      <c r="B212" s="27" t="s">
        <v>2619</v>
      </c>
      <c r="C212" s="145" t="s">
        <v>2695</v>
      </c>
      <c r="D212" s="21"/>
      <c r="G212" s="27" t="s">
        <v>2621</v>
      </c>
      <c r="H212" s="146" t="s">
        <v>2697</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2020-11-20T15:12:35Z</cp:lastPrinted>
  <dcterms:created xsi:type="dcterms:W3CDTF">2020-10-14T21:57:42Z</dcterms:created>
  <dcterms:modified xsi:type="dcterms:W3CDTF">2020-12-29T06:41:09Z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