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INVITACION ICBF-2021\DOCUMENTOS LIST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8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<sst xmlns="http://schemas.openxmlformats.org/spreadsheetml/2006/main" count="3102" uniqueCount="2700">
  <si>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</si>
  <si>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</si>
  <si>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</si>
  <si>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</si>
  <si>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</si>
  <si>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</si>
  <si>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</si>
  <si>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</si>
  <si>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</si>
  <si>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</si>
  <si>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</si>
  <si>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</si>
  <si>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</si>
  <si>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</si>
  <si>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</si>
  <si>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</si>
  <si>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</si>
  <si>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</si>
  <si>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</si>
  <si>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</si>
  <si>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</si>
  <si>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</si>
  <si>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</si>
  <si>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</si>
  <si>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</si>
  <si>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</si>
  <si>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</si>
  <si>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</si>
  <si>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</si>
  <si>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</si>
  <si>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</si>
  <si>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</si>
  <si>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</si>
  <si>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</si>
  <si>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</si>
  <si>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</si>
  <si>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</si>
  <si>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</si>
  <si>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</si>
  <si>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</si>
  <si>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</si>
  <si>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</si>
  <si>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</si>
  <si>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</si>
  <si>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</si>
  <si>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</si>
  <si>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</si>
  <si>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</si>
  <si>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</si>
  <si>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</si>
  <si>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</si>
  <si>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</si>
  <si>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</si>
  <si>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</si>
  <si>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</si>
  <si>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</si>
  <si>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</si>
  <si>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</si>
  <si>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</si>
  <si>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</si>
  <si>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</si>
  <si>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</si>
  <si>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</si>
  <si>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</si>
  <si>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</si>
  <si>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</si>
  <si>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</si>
  <si>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</si>
  <si>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</si>
  <si>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</si>
  <si>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</si>
  <si>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</si>
  <si>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</si>
  <si>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</si>
  <si>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</si>
  <si>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</si>
  <si>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</si>
  <si>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</si>
  <si>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</si>
  <si>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</si>
  <si>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</si>
  <si>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</si>
  <si>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</si>
  <si>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</si>
  <si>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</si>
  <si>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</si>
  <si>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</si>
  <si>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</si>
  <si>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</si>
  <si>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</si>
  <si>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</si>
  <si>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</si>
  <si>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</si>
  <si>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</si>
  <si>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</si>
  <si>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</si>
  <si>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</si>
  <si>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</si>
  <si>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</si>
  <si>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</si>
  <si>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</si>
  <si>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</si>
  <si>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</si>
  <si>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</si>
  <si>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</si>
  <si>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</si>
  <si>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</si>
  <si>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</si>
  <si>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</si>
  <si>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</si>
  <si>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</si>
  <si>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</si>
  <si>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</si>
  <si>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</si>
  <si>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</si>
  <si>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</si>
  <si>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</si>
  <si>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</si>
  <si>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</si>
  <si>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</si>
  <si>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</si>
  <si>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</si>
  <si>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</si>
  <si>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</si>
  <si>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</si>
  <si>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</si>
  <si>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</si>
  <si>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</si>
  <si>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</si>
  <si>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</si>
  <si>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</si>
  <si>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</si>
  <si>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</si>
  <si>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</si>
  <si>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</si>
  <si>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</si>
  <si>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</si>
  <si>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</si>
  <si>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</si>
  <si>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</si>
  <si>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</si>
  <si>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</si>
  <si>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</si>
  <si>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</si>
  <si>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</si>
  <si>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</si>
  <si>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</si>
  <si>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</si>
  <si>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</si>
  <si>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</si>
  <si>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</si>
  <si>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</si>
  <si>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</si>
  <si>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</si>
  <si>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</si>
  <si>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</si>
  <si>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</si>
  <si>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</si>
  <si>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</si>
  <si>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</si>
  <si>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</si>
  <si>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</si>
  <si>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</si>
  <si>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</si>
  <si>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</si>
  <si>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</si>
  <si>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</si>
  <si>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</si>
  <si>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</si>
  <si>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</si>
  <si>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</si>
  <si>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</si>
  <si>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</si>
  <si>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</si>
  <si>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</si>
  <si>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</si>
  <si>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</si>
  <si>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</si>
  <si>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</si>
  <si>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</si>
  <si>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</si>
  <si>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</si>
  <si>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</si>
  <si>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</si>
  <si>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</si>
  <si>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</si>
  <si>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</si>
  <si>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</si>
  <si>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</si>
  <si>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</si>
  <si>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</si>
  <si>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</si>
  <si>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</si>
  <si>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</si>
  <si>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</si>
  <si>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</si>
  <si>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</si>
  <si>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</si>
  <si>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</si>
  <si>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</si>
  <si>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</si>
  <si>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</si>
  <si>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</si>
  <si>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</si>
  <si>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</si>
  <si>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</si>
  <si>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</si>
  <si>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</si>
  <si>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</si>
  <si>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</si>
  <si>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</si>
  <si>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</si>
  <si>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</si>
  <si>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</si>
  <si>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</si>
  <si>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</si>
  <si>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</si>
  <si>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</si>
  <si>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</si>
  <si>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</si>
  <si>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</si>
  <si>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</si>
  <si>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</si>
  <si>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</si>
  <si>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</si>
  <si>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</si>
  <si>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</si>
  <si>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</si>
  <si>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</si>
  <si>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</si>
  <si>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</si>
  <si>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</si>
  <si>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</si>
  <si>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</si>
  <si>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</si>
  <si>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</si>
  <si>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</si>
  <si>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</si>
  <si>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</si>
  <si>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</si>
  <si>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</si>
  <si>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</si>
  <si>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</si>
  <si>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</si>
  <si>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</si>
  <si>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</si>
  <si>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</si>
  <si>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</si>
  <si>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</si>
  <si>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</si>
  <si>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</si>
  <si>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</si>
  <si>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</si>
  <si>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</si>
  <si>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</si>
  <si>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</si>
  <si>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</si>
  <si>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</si>
  <si>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</si>
  <si>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</si>
  <si>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</si>
  <si>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</si>
  <si>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</si>
  <si>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</si>
  <si>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</si>
  <si>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</si>
  <si>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</si>
  <si>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</si>
  <si>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</si>
  <si>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</si>
  <si>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</si>
  <si>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</si>
  <si>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</si>
  <si>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</si>
  <si>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</si>
  <si>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</si>
  <si>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</si>
  <si>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</si>
  <si>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</si>
  <si>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</si>
  <si>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</si>
  <si>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</si>
  <si>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</si>
  <si>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</si>
  <si>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</si>
  <si>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</si>
  <si>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</si>
  <si>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</si>
  <si>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</si>
  <si>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</si>
  <si>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</si>
  <si>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</si>
  <si>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</si>
  <si>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</si>
  <si>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</si>
  <si>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</si>
  <si>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</si>
  <si>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</si>
  <si>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</si>
  <si>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</si>
  <si>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</si>
  <si>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</si>
  <si>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</si>
  <si>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</si>
  <si>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</si>
  <si>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</si>
  <si>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</si>
  <si>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</si>
  <si>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</si>
  <si>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</si>
  <si>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</si>
  <si>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</si>
  <si>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</si>
  <si>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</si>
  <si>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</si>
  <si>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</si>
  <si>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</si>
  <si>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</si>
  <si>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</si>
  <si>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</si>
  <si>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</si>
  <si>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</si>
  <si>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</si>
  <si>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</si>
  <si>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</si>
  <si>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</si>
  <si>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</si>
  <si>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</si>
  <si>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</si>
  <si>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</si>
  <si>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</si>
  <si>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</si>
  <si>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</si>
  <si>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</si>
  <si>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</si>
  <si>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</si>
  <si>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</si>
  <si>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</si>
  <si>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</si>
  <si>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</si>
  <si>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</si>
  <si>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</si>
  <si>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</si>
  <si>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</si>
  <si>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</si>
  <si>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</si>
  <si>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</si>
  <si>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</si>
  <si>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</si>
  <si>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</si>
  <si>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</si>
  <si>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</si>
  <si>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</si>
  <si>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</si>
  <si>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</si>
  <si>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</si>
  <si>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</si>
  <si>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</si>
  <si>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</si>
  <si>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</si>
  <si>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</si>
  <si>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</si>
  <si>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</si>
  <si>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</si>
  <si>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</si>
  <si>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</si>
  <si>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</si>
  <si>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</si>
  <si>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</si>
  <si>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</si>
  <si>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</si>
  <si>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</si>
  <si>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</si>
  <si>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</si>
  <si>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</si>
  <si>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</si>
  <si>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</si>
  <si>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</si>
  <si>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</si>
  <si>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</si>
  <si>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</si>
  <si>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</si>
  <si>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</si>
  <si>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</si>
  <si>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</si>
  <si>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</si>
  <si>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</si>
  <si>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</si>
  <si>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</si>
  <si>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</si>
  <si>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</si>
  <si>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</si>
  <si>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</si>
  <si>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</si>
  <si>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</si>
  <si>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</si>
  <si>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</si>
  <si>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</si>
  <si>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</si>
  <si>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</si>
  <si>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</si>
  <si>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</si>
  <si>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</si>
  <si>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</si>
  <si>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</si>
  <si>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</si>
  <si>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</si>
  <si>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</si>
  <si>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</si>
  <si>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</si>
  <si>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</si>
  <si>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</si>
  <si>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</si>
  <si>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</si>
  <si>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</si>
  <si>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</si>
  <si>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</si>
  <si>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</si>
  <si>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</si>
  <si>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</si>
  <si>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</si>
  <si>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</si>
  <si>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</si>
  <si>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</si>
  <si>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</si>
  <si>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</si>
  <si>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</si>
  <si>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</si>
  <si>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</si>
  <si>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</si>
  <si>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</si>
  <si>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</si>
  <si>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</si>
  <si>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</si>
  <si>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</si>
  <si>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</si>
  <si>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</si>
  <si>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</si>
  <si>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</si>
  <si>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</si>
  <si>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</si>
  <si>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</si>
  <si>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</si>
  <si>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</si>
  <si>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</si>
  <si>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</si>
  <si>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</si>
  <si>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</si>
  <si>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</si>
  <si>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</si>
  <si>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</si>
  <si>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</si>
  <si>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</si>
  <si>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</si>
  <si>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</si>
  <si>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</si>
  <si>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</si>
  <si>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</si>
  <si>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</si>
  <si>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</si>
  <si>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</si>
  <si>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</si>
  <si>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</si>
  <si>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</si>
  <si>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</si>
  <si>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</si>
  <si>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</si>
  <si>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</si>
  <si>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</si>
  <si>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</si>
  <si>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</si>
  <si>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</si>
  <si>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</si>
  <si>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</si>
  <si>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</si>
  <si>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</si>
  <si>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</si>
  <si>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</si>
  <si>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</si>
  <si>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</si>
  <si>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</si>
  <si>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</si>
  <si>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</si>
  <si>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</si>
  <si>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</si>
  <si>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</si>
  <si>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</si>
  <si>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</si>
  <si>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</si>
  <si>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</si>
  <si>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</si>
  <si>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</si>
  <si>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</si>
  <si>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</si>
  <si>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</si>
  <si>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</si>
  <si>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</si>
  <si>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</si>
  <si>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</si>
  <si>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</si>
  <si>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</si>
  <si>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</si>
  <si>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</si>
  <si>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</si>
  <si>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</si>
  <si>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</si>
  <si>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</si>
  <si>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</si>
  <si>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</si>
  <si>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</si>
  <si>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</si>
  <si>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</si>
  <si>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</si>
  <si>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</si>
  <si>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</si>
  <si>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</si>
  <si>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</si>
  <si>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</si>
  <si>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</si>
  <si>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</si>
  <si>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</si>
  <si>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</si>
  <si>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</si>
  <si>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</si>
  <si>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</si>
  <si>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</si>
  <si>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</si>
  <si>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</si>
  <si>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</si>
  <si>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</si>
  <si>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</si>
  <si>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</si>
  <si>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</si>
  <si>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</si>
  <si>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</si>
  <si>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</si>
  <si>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</si>
  <si>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</si>
  <si>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</si>
  <si>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</si>
  <si>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</si>
  <si>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</si>
  <si>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</si>
  <si>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</si>
  <si>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</si>
  <si>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</si>
  <si>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</si>
  <si>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</si>
  <si>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</si>
  <si>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</si>
  <si>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</si>
  <si>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</si>
  <si>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</si>
  <si>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</si>
  <si>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</si>
  <si>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</si>
  <si>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</si>
  <si>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</si>
  <si>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</si>
  <si>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</si>
  <si>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</si>
  <si>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</si>
  <si>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</si>
  <si>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</si>
  <si>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</si>
  <si>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</si>
  <si>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</si>
  <si>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</si>
  <si>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</si>
  <si>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</si>
  <si>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</si>
  <si>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</si>
  <si>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</si>
  <si>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</si>
  <si>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</si>
  <si>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</si>
  <si>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</si>
  <si>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</si>
  <si>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</si>
  <si>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</si>
  <si>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</si>
  <si>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</si>
  <si>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</si>
  <si>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</si>
  <si>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</si>
  <si>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</si>
  <si>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</si>
  <si>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</si>
  <si>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</si>
  <si>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</si>
  <si>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</si>
  <si>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</si>
  <si>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</si>
  <si>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</si>
  <si>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</si>
  <si>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</si>
  <si>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</si>
  <si>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</si>
  <si>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</si>
  <si>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</si>
  <si>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</si>
  <si>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</si>
  <si>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</si>
  <si>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</si>
  <si>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</si>
  <si>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</si>
  <si>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</si>
  <si>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</si>
  <si>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</si>
  <si>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</si>
  <si>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</si>
  <si>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</si>
  <si>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</si>
  <si>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</si>
  <si>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</si>
  <si>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</si>
  <si>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</si>
  <si>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</si>
  <si>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</si>
  <si>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</si>
  <si>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</si>
  <si>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</si>
  <si>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</si>
  <si>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</si>
  <si>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</si>
  <si>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</si>
  <si>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</si>
  <si>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</si>
  <si>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</si>
  <si>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</si>
  <si>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</si>
  <si>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</si>
  <si>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</si>
  <si>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</si>
  <si>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</si>
  <si>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</si>
  <si>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</si>
  <si>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</si>
  <si>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</si>
  <si>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</si>
  <si>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</si>
  <si>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</si>
  <si>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</si>
  <si>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</si>
  <si>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</si>
  <si>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</si>
  <si>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</si>
  <si>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</si>
  <si>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</si>
  <si>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</si>
  <si>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</si>
  <si>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</si>
  <si>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</si>
  <si>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</si>
  <si>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</si>
  <si>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</si>
  <si>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</si>
  <si>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</si>
  <si>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</si>
  <si>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</si>
  <si>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</si>
  <si>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</si>
  <si>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</si>
  <si>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</si>
  <si>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</si>
  <si>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</si>
  <si>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</si>
  <si>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</si>
  <si>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</si>
  <si>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</si>
  <si>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</si>
  <si>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</si>
  <si>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</si>
  <si>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</si>
  <si>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</si>
  <si>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</si>
  <si>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</si>
  <si>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</si>
  <si>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</si>
  <si>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</si>
  <si>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</si>
  <si>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</si>
  <si>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</si>
  <si>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</si>
  <si>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</si>
  <si>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</si>
  <si>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</si>
  <si>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</si>
  <si>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</si>
  <si>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</si>
  <si>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</si>
  <si>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</si>
  <si>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</si>
  <si>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</si>
  <si>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</si>
  <si>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</si>
  <si>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</si>
  <si>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</si>
  <si>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</si>
  <si>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</si>
  <si>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</si>
  <si>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</si>
  <si>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</si>
  <si>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</si>
  <si>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</si>
  <si>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</si>
  <si>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</si>
  <si>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</si>
  <si>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</si>
  <si>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</si>
  <si>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</si>
  <si>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</si>
  <si>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</si>
  <si>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</si>
  <si>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</si>
  <si>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</si>
  <si>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</si>
  <si>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</si>
  <si>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</si>
  <si>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</si>
  <si>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</si>
  <si>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</si>
  <si>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</si>
  <si>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</si>
  <si>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</si>
  <si>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</si>
  <si>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</si>
  <si>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</si>
  <si>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</si>
  <si>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</si>
  <si>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</si>
  <si>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</si>
  <si>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</si>
  <si>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</si>
  <si>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</si>
  <si>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</si>
  <si>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</si>
  <si>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</si>
  <si>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</si>
  <si>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</si>
  <si>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</si>
  <si>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</si>
  <si>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</si>
  <si>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</si>
  <si>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</si>
  <si>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</si>
  <si>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</si>
  <si>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</si>
  <si>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</si>
  <si>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</si>
  <si>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</si>
  <si>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</si>
  <si>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</si>
  <si>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</si>
  <si>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</si>
  <si>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</si>
  <si>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</si>
  <si>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</si>
  <si>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</si>
  <si>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</si>
  <si>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</si>
  <si>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</si>
  <si>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</si>
  <si>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</si>
  <si>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</si>
  <si>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</si>
  <si>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</si>
  <si>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</si>
  <si>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</si>
  <si>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</si>
  <si>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</si>
  <si>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</si>
  <si>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</si>
  <si>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</si>
  <si>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</si>
  <si>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</si>
  <si>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</si>
  <si>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</si>
  <si>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</si>
  <si>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</si>
  <si>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</si>
  <si>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</si>
  <si>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</si>
  <si>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</si>
  <si>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</si>
  <si>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</si>
  <si>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</si>
  <si>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</si>
  <si>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</si>
  <si>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</si>
  <si>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</si>
  <si>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</si>
  <si>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</si>
  <si>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</si>
  <si>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</si>
  <si>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</si>
  <si>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</si>
  <si>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</si>
  <si>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</si>
  <si>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</si>
  <si>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</si>
  <si>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</si>
  <si>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</si>
  <si>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</si>
  <si>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</si>
  <si>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</si>
  <si>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</si>
  <si>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</si>
  <si>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</si>
  <si>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</si>
  <si>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</si>
  <si>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</si>
  <si>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</si>
  <si>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</si>
  <si>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</si>
  <si>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</si>
  <si>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</si>
  <si>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</si>
  <si>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</si>
  <si>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</si>
  <si>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</si>
  <si>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</si>
  <si>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</si>
  <si>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</si>
  <si>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</si>
  <si>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</si>
  <si>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</si>
  <si>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</si>
  <si>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</si>
  <si>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</si>
  <si>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</si>
  <si>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</si>
  <si>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</si>
  <si>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</si>
  <si>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</si>
  <si>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</si>
  <si>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</si>
  <si>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</si>
  <si>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</si>
  <si>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</si>
  <si>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</si>
  <si>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</si>
  <si>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</si>
  <si>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</si>
  <si>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</si>
  <si>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</si>
  <si>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</si>
  <si>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</si>
  <si>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</si>
  <si>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</si>
  <si>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</si>
  <si>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</si>
  <si>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</si>
  <si>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</si>
  <si>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</si>
  <si>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</si>
  <si>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</si>
  <si>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</si>
  <si>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</si>
  <si>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</si>
  <si>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</si>
  <si>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</si>
  <si>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</si>
  <si>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</si>
  <si>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</si>
  <si>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</si>
  <si>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</si>
  <si>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</si>
  <si>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</si>
  <si>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</si>
  <si>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</si>
  <si>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</si>
  <si>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</si>
  <si>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</si>
  <si>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</si>
  <si>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</si>
  <si>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</si>
  <si>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</si>
  <si>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</si>
  <si>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</si>
  <si>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</si>
  <si>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</si>
  <si>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</si>
  <si>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</si>
  <si>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</si>
  <si>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</si>
  <si>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</si>
  <si>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</si>
  <si>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</si>
  <si>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</si>
  <si>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</si>
  <si>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</si>
  <si>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</si>
  <si>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</si>
  <si>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</si>
  <si>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</si>
  <si>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</si>
  <si>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</si>
  <si>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</si>
  <si>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</si>
  <si>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</si>
  <si>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</si>
  <si>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</si>
  <si>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</si>
  <si>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</si>
  <si>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</si>
  <si>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</si>
  <si>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</si>
  <si>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</si>
  <si>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</si>
  <si>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</si>
  <si>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</si>
  <si>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</si>
  <si>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</si>
  <si>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</si>
  <si>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</si>
  <si>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</si>
  <si>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</si>
  <si>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</si>
  <si>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</si>
  <si>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</si>
  <si>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</si>
  <si>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</si>
  <si>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</si>
  <si>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</si>
  <si>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</si>
  <si>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</si>
  <si>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</si>
  <si>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</si>
  <si>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</si>
  <si>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</si>
  <si>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</si>
  <si>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</si>
  <si>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</si>
  <si>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</si>
  <si>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</si>
  <si>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</si>
  <si>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</si>
  <si>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</si>
  <si>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</si>
  <si>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</si>
  <si>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</si>
  <si>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</si>
  <si>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</si>
  <si>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</si>
  <si>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</si>
  <si>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</si>
  <si>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</si>
  <si>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</si>
  <si>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</si>
  <si>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</si>
  <si>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</si>
  <si>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</si>
  <si>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</si>
  <si>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</si>
  <si>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</si>
  <si>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</si>
  <si>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</si>
  <si>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</si>
  <si>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</si>
  <si>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</si>
  <si>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</si>
  <si>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</si>
  <si>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</si>
  <si>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</si>
  <si>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</si>
  <si>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</si>
  <si>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</si>
  <si>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</si>
  <si>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</si>
  <si>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</si>
  <si>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</si>
  <si>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</si>
  <si>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</si>
  <si>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</si>
  <si>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</si>
  <si>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</si>
  <si>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</si>
  <si>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</si>
  <si>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</si>
  <si>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</si>
  <si>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</si>
  <si>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</si>
  <si>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</si>
  <si>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</si>
  <si>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</si>
  <si>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</si>
  <si>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</si>
  <si>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</si>
  <si>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</si>
  <si>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</si>
  <si>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</si>
  <si>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</si>
  <si>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</si>
  <si>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</si>
  <si>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</si>
  <si>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</si>
  <si>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</si>
  <si>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</si>
  <si>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</si>
  <si>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</si>
  <si>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</si>
  <si>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</si>
  <si>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</si>
  <si>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</si>
  <si>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</si>
  <si>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</si>
  <si>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</si>
  <si>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</si>
  <si>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</si>
  <si>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</si>
  <si>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</si>
  <si>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</si>
  <si>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</si>
  <si>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</si>
  <si>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</si>
  <si>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</si>
  <si>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</si>
  <si>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</si>
  <si>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</si>
  <si>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</si>
  <si>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</si>
  <si>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</si>
  <si>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</si>
  <si>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</si>
  <si>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</si>
  <si>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</si>
  <si>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</si>
  <si>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</si>
  <si>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</si>
  <si>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</si>
  <si>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</si>
  <si>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</si>
  <si>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</si>
  <si>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</si>
  <si>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</si>
  <si>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</si>
  <si>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</si>
  <si>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</si>
  <si>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</si>
  <si>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</si>
  <si>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</si>
  <si>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</si>
  <si>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</si>
  <si>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</si>
  <si>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</si>
  <si>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</si>
  <si>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</si>
  <si>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</si>
  <si>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</si>
  <si>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</si>
  <si>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</si>
  <si>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</si>
  <si>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</si>
  <si>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</si>
  <si>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</si>
  <si>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</si>
  <si>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</si>
  <si>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</si>
  <si>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</si>
  <si>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</si>
  <si>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</si>
  <si>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</si>
  <si>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</si>
  <si>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</si>
  <si>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</si>
  <si>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</si>
  <si>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</si>
  <si>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</si>
  <si>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</si>
  <si>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</si>
  <si>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</si>
  <si>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</si>
  <si>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</si>
  <si>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</si>
  <si>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</si>
  <si>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</si>
  <si>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</si>
  <si>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</si>
  <si>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</si>
  <si>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</si>
  <si>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</si>
  <si>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</si>
  <si>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</si>
  <si>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</si>
  <si>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</si>
  <si>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</si>
  <si>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</si>
  <si>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</si>
  <si>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</si>
  <si>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</si>
  <si>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</si>
  <si>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</si>
  <si>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</si>
  <si>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</si>
  <si>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</si>
  <si>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</si>
  <si>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</si>
  <si>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</si>
  <si>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</si>
  <si>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</si>
  <si>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</si>
  <si>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</si>
  <si>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</si>
  <si>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</si>
  <si>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</si>
  <si>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</si>
  <si>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</si>
  <si>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</si>
  <si>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</si>
  <si>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</si>
  <si>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</si>
  <si>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</si>
  <si>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</si>
  <si>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</si>
  <si>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</si>
  <si>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</si>
  <si>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</si>
  <si>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</si>
  <si>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</si>
  <si>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</si>
  <si>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</si>
  <si>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</si>
  <si>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</si>
  <si>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</si>
  <si>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</si>
  <si>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</si>
  <si>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</si>
  <si>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</si>
  <si>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</si>
  <si>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</si>
  <si>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</si>
  <si>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</si>
  <si>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</si>
  <si>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</si>
  <si>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</si>
  <si>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</si>
  <si>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</si>
  <si>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</si>
  <si>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</si>
  <si>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</si>
  <si>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</si>
  <si>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</si>
  <si>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</si>
  <si>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</si>
  <si>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</si>
  <si>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</si>
  <si>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</si>
  <si>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</si>
  <si>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</si>
  <si>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</si>
  <si>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</si>
  <si>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</si>
  <si>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</si>
  <si>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</si>
  <si>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</si>
  <si>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</si>
  <si>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</si>
  <si>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</si>
  <si>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</si>
  <si>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</si>
  <si>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</si>
  <si>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</si>
  <si>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</si>
  <si>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</si>
  <si>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</si>
  <si>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</si>
  <si>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</si>
  <si>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</si>
  <si>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</si>
  <si>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</si>
  <si>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</si>
  <si>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</si>
  <si>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</si>
  <si>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</si>
  <si>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</si>
  <si>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</si>
  <si>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</si>
  <si>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</si>
  <si>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</si>
  <si>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</si>
  <si>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</si>
  <si>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</si>
  <si>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</si>
  <si>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</si>
  <si>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</si>
  <si>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</si>
  <si>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</si>
  <si>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</si>
  <si>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</si>
  <si>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</si>
  <si>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</si>
  <si>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</si>
  <si>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</si>
  <si>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</si>
  <si>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</si>
  <si>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</si>
  <si>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</si>
  <si>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</si>
  <si>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</si>
  <si>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</si>
  <si>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</si>
  <si>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</si>
  <si>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</si>
  <si>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</si>
  <si>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</si>
  <si>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</si>
  <si>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</si>
  <si>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</si>
  <si>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</si>
  <si>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</si>
  <si>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</si>
  <si>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</si>
  <si>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</si>
  <si>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</si>
  <si>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</si>
  <si>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</si>
  <si>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</si>
  <si>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</si>
  <si>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</si>
  <si>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</si>
  <si>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</si>
  <si>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</si>
  <si>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</si>
  <si>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</si>
  <si>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</si>
  <si>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</si>
  <si>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</si>
  <si>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</si>
  <si>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</si>
  <si>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</si>
  <si>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</si>
  <si>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</si>
  <si>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</si>
  <si>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</si>
  <si>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</si>
  <si>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</si>
  <si>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</si>
  <si>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</si>
  <si>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</si>
  <si>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</si>
  <si>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</si>
  <si>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</si>
  <si>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</si>
  <si>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</si>
  <si>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</si>
  <si>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</si>
  <si>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</si>
  <si>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</si>
  <si>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</si>
  <si>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</si>
  <si>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</si>
  <si>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</si>
  <si>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</si>
  <si>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</si>
  <si>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</si>
  <si>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</si>
  <si>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</si>
  <si>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</si>
  <si>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</si>
  <si>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</si>
  <si>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</si>
  <si>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</si>
  <si>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</si>
  <si>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</si>
  <si>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</si>
  <si>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</si>
  <si>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</si>
  <si>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</si>
  <si>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</si>
  <si>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</si>
  <si>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</si>
  <si>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</si>
  <si>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</si>
  <si>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</si>
  <si>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</si>
  <si>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</si>
  <si>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</si>
  <si>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</si>
  <si>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</si>
  <si>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</si>
  <si>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</si>
  <si>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</si>
  <si>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</si>
  <si>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</si>
  <si>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</si>
  <si>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</si>
  <si>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</si>
  <si>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</si>
  <si>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</si>
  <si>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</si>
  <si>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</si>
  <si>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</si>
  <si>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</si>
  <si>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</si>
  <si>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</si>
  <si>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</si>
  <si>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</si>
  <si>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</si>
  <si>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</si>
  <si>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</si>
  <si>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</si>
  <si>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</si>
  <si>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</si>
  <si>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</si>
  <si>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</si>
  <si>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</si>
  <si>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</si>
  <si>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</si>
  <si>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</si>
  <si>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</si>
  <si>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</si>
  <si>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</si>
  <si>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</si>
  <si>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</si>
  <si>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</si>
  <si>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</si>
  <si>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</si>
  <si>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</si>
  <si>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</si>
  <si>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</si>
  <si>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</si>
  <si>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</si>
  <si>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</si>
  <si>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</si>
  <si>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</si>
  <si>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</si>
  <si>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</si>
  <si>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</si>
  <si>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</si>
  <si>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</si>
  <si>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</si>
  <si>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</si>
  <si>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</si>
  <si>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</si>
  <si>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</si>
  <si>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</si>
  <si>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</si>
  <si>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</si>
  <si>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</si>
  <si>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</si>
  <si>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</si>
  <si>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</si>
  <si>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</si>
  <si>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</si>
  <si>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</si>
  <si>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</si>
  <si>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</si>
  <si>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</si>
  <si>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</si>
  <si>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</si>
  <si>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</si>
  <si>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</si>
  <si>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</si>
  <si>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</si>
  <si>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</si>
  <si>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</si>
  <si>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</si>
  <si>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</si>
  <si>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</si>
  <si>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</si>
  <si>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</si>
  <si>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</si>
  <si>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</si>
  <si>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</si>
  <si>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</si>
  <si>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</si>
  <si>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</si>
  <si>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</si>
  <si>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</si>
  <si>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</si>
  <si>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</si>
  <si>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</si>
  <si>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</si>
  <si>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</si>
  <si>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</si>
  <si>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</si>
  <si>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</si>
  <si>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</si>
  <si>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</si>
  <si>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</si>
  <si>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</si>
  <si>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</si>
  <si>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</si>
  <si>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</si>
  <si>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</si>
  <si>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</si>
  <si>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</si>
  <si>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</si>
  <si>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</si>
  <si>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</si>
  <si>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</si>
  <si>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</si>
  <si>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</si>
  <si>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</si>
  <si>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</si>
  <si>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</si>
  <si>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</si>
  <si>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</si>
  <si>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</si>
  <si>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</si>
  <si>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</si>
  <si>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</si>
  <si>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</si>
  <si>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</si>
  <si>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</si>
  <si>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</si>
  <si>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</si>
  <si>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</si>
  <si>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</si>
  <si>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</si>
  <si>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</si>
  <si>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</si>
  <si>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</si>
  <si>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</si>
  <si>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</si>
  <si>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</si>
  <si>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</si>
  <si>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</si>
  <si>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</si>
  <si>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</si>
  <si>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</si>
  <si>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</si>
  <si>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</si>
  <si>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</si>
  <si>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</si>
  <si>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</si>
  <si>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</si>
  <si>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</si>
  <si>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</si>
  <si>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</si>
  <si>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</si>
  <si>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</si>
  <si>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</si>
  <si>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</si>
  <si>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</si>
  <si>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</si>
  <si>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</si>
  <si>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</si>
  <si>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</si>
  <si>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</si>
  <si>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</si>
  <si>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</si>
  <si>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</si>
  <si>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</si>
  <si>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</si>
  <si>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</si>
  <si>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</si>
  <si>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</si>
  <si>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</si>
  <si>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</si>
  <si>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</si>
  <si>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</si>
  <si>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</si>
  <si>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</si>
  <si>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</si>
  <si>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</si>
  <si>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</si>
  <si>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</si>
  <si>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</si>
  <si>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</si>
  <si>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</si>
  <si>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</si>
  <si>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</si>
  <si>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</si>
  <si>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</si>
  <si>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</si>
  <si>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</si>
  <si>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</si>
  <si>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</si>
  <si>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</si>
  <si>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</si>
  <si>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</si>
  <si>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</si>
  <si>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</si>
  <si>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</si>
  <si>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</si>
  <si>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</si>
  <si>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</si>
  <si>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</si>
  <si>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</si>
  <si>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</si>
  <si>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</si>
  <si>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</si>
  <si>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</si>
  <si>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</si>
  <si>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</si>
  <si>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</si>
  <si>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</si>
  <si>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</si>
  <si>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</si>
  <si>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</si>
  <si>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</si>
  <si>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</si>
  <si>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</si>
  <si>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</si>
  <si>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</si>
  <si>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</si>
  <si>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</si>
  <si>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</si>
  <si>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</si>
  <si>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</si>
  <si>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</si>
  <si>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</si>
  <si>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</si>
  <si>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</si>
  <si>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</si>
  <si>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</si>
  <si>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</si>
  <si>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</si>
  <si>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</si>
  <si>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</si>
  <si>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</si>
  <si>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</si>
  <si>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</si>
  <si>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</si>
  <si>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</si>
  <si>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</si>
  <si>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</si>
  <si>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</si>
  <si>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</si>
  <si>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</si>
  <si>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</si>
  <si>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</si>
  <si>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</si>
  <si>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</si>
  <si>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</si>
  <si>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</si>
  <si>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</si>
  <si>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</si>
  <si>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</si>
  <si>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</si>
  <si>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</si>
  <si>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</si>
  <si>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</si>
  <si>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</si>
  <si>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</si>
  <si>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</si>
  <si>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</si>
  <si>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</si>
  <si>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</si>
  <si>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</si>
  <si>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</si>
  <si>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</si>
  <si>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</si>
  <si>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</si>
  <si>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</si>
  <si>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</si>
  <si>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</si>
  <si>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</si>
  <si>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</si>
  <si>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</si>
  <si>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</si>
  <si>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</si>
  <si>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</si>
  <si>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</si>
  <si>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</si>
  <si>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</si>
  <si>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</si>
  <si>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</si>
  <si>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</si>
  <si>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</si>
  <si>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</si>
  <si>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</si>
  <si>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</si>
  <si>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</si>
  <si>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</si>
  <si>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</si>
  <si>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</si>
  <si>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</si>
  <si>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</si>
  <si>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</si>
  <si>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</si>
  <si>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</si>
  <si>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</si>
  <si>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</si>
  <si>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</si>
  <si>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</si>
  <si>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</si>
  <si>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</si>
  <si>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</si>
  <si>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</si>
  <si>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</si>
  <si>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</si>
  <si>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</si>
  <si>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</si>
  <si>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</si>
  <si>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</si>
  <si>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</si>
  <si>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</si>
  <si>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</si>
  <si>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</si>
  <si>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</si>
  <si>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</si>
  <si>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</si>
  <si>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</si>
  <si>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</si>
  <si>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</si>
  <si>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</si>
  <si>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</si>
  <si>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</si>
  <si>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</si>
  <si>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</si>
  <si>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</si>
  <si>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</si>
  <si>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</si>
  <si>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</si>
  <si>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</si>
  <si>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</si>
  <si>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</si>
  <si>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</si>
  <si>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</si>
  <si>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</si>
  <si>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</si>
  <si>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</si>
  <si>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</si>
  <si>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</si>
  <si>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</si>
  <si>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</si>
  <si>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</si>
  <si>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</si>
  <si>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</si>
  <si>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</si>
  <si>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</si>
  <si>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</si>
  <si>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</si>
  <si>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</si>
  <si>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</si>
  <si>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</si>
  <si>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</si>
  <si>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</si>
  <si>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</si>
  <si>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</si>
  <si>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</si>
  <si>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</si>
  <si>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</si>
  <si>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</si>
  <si>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</si>
  <si>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</si>
  <si>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</si>
  <si>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</si>
  <si>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</si>
  <si>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</si>
  <si>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</si>
  <si>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</si>
  <si>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</si>
  <si>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</si>
  <si>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</si>
  <si>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</si>
  <si>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</si>
  <si>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</si>
  <si>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</si>
  <si>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</si>
  <si>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</si>
  <si>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</si>
  <si>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</si>
  <si>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</si>
  <si>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</si>
  <si>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</si>
  <si>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</si>
  <si>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</si>
  <si>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</si>
  <si>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</si>
  <si>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</si>
  <si>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</si>
  <si>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</si>
  <si>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</si>
  <si>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</si>
  <si>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</si>
  <si>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</si>
  <si>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</si>
  <si>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</si>
  <si>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</si>
  <si>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</si>
  <si>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</si>
  <si>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</si>
  <si>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</si>
  <si>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</si>
  <si>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</si>
  <si>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</si>
  <si>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</si>
  <si>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</si>
  <si>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</si>
  <si>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</si>
  <si>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</si>
  <si>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</si>
  <si>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</si>
  <si>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</si>
  <si>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</si>
  <si>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</si>
  <si>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</si>
  <si>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</si>
  <si>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</si>
  <si>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</si>
  <si>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</si>
  <si>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</si>
  <si>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</si>
  <si>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</si>
  <si>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</si>
  <si>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</si>
  <si>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</si>
  <si>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</si>
  <si>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</si>
  <si>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</si>
  <si>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</si>
  <si>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</si>
  <si>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</si>
  <si>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</si>
  <si>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</si>
  <si>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</si>
  <si>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</si>
  <si>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</si>
  <si>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</si>
  <si>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</si>
  <si>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</si>
  <si>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</si>
  <si>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</si>
  <si>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</si>
  <si>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</si>
  <si>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</si>
  <si>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</si>
  <si>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</si>
  <si>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</si>
  <si>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</si>
  <si>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</si>
  <si>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</si>
  <si>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</si>
  <si>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</si>
  <si>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</si>
  <si>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</si>
  <si>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</si>
  <si>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</si>
  <si>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</si>
  <si>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</si>
  <si>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</si>
  <si>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</si>
  <si>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</si>
  <si>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</si>
  <si>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</si>
  <si>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</si>
  <si>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</si>
  <si>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</si>
  <si>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</si>
  <si>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</si>
  <si>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</si>
  <si>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</si>
  <si>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</si>
  <si>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</si>
  <si>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</si>
  <si>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</si>
  <si>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</si>
  <si>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</si>
  <si>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</si>
  <si>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</si>
  <si>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</si>
  <si>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</si>
  <si>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</si>
  <si>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</si>
  <si>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</si>
  <si>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</si>
  <si>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</si>
  <si>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</si>
  <si>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</si>
  <si>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</si>
  <si>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</si>
  <si>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</si>
  <si>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</si>
  <si>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</si>
  <si>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</si>
  <si>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</si>
  <si>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</si>
  <si>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</si>
  <si>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</si>
  <si>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</si>
  <si>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</si>
  <si>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</si>
  <si>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</si>
  <si>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</si>
  <si>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</si>
  <si>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</si>
  <si>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</si>
  <si>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</si>
  <si>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</si>
  <si>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</si>
  <si>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</si>
  <si>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</si>
  <si>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</si>
  <si>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</si>
  <si>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</si>
  <si>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</si>
  <si>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</si>
  <si>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</si>
  <si>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</si>
  <si>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</si>
  <si>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</si>
  <si>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</si>
  <si>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</si>
  <si>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</si>
  <si>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</si>
  <si>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</si>
  <si>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</si>
  <si>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</si>
  <si>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</si>
  <si>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</si>
  <si>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</si>
  <si>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</si>
  <si>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</si>
  <si>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</si>
  <si>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</si>
  <si>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</si>
  <si>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</si>
  <si>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</si>
  <si>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</si>
  <si>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</si>
  <si>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</si>
  <si>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</si>
  <si>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</si>
  <si>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</si>
  <si>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</si>
  <si>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</si>
  <si>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</si>
  <si>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</si>
  <si>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</si>
  <si>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</si>
  <si>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</si>
  <si>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</si>
  <si>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</si>
  <si>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</si>
  <si>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</si>
  <si>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</si>
  <si>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</si>
  <si>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</si>
  <si>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</si>
  <si>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</si>
  <si>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</si>
  <si>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</si>
  <si>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</si>
  <si>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</si>
  <si>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</si>
  <si>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</si>
  <si>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</si>
  <si>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</si>
  <si>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</si>
  <si>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</si>
  <si>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</si>
  <si>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</si>
  <si>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</si>
  <si>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</si>
  <si>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</si>
  <si>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</si>
  <si>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</si>
  <si>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</si>
  <si>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</si>
  <si>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</si>
  <si>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</si>
  <si>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</si>
  <si>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</si>
  <si>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</si>
  <si>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</si>
  <si>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</si>
  <si>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</si>
  <si>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</si>
  <si>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</si>
  <si>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</si>
  <si>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</si>
  <si>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</si>
  <si>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</si>
  <si>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</si>
  <si>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</si>
  <si>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</si>
  <si>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</si>
  <si>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</si>
  <si>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</si>
  <si>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</si>
  <si>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</si>
  <si>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</si>
  <si>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</si>
  <si>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</si>
  <si>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</si>
  <si>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</si>
  <si>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</si>
  <si>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</si>
  <si>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</si>
  <si>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</si>
  <si>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</si>
  <si>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</si>
  <si>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</si>
  <si>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</si>
  <si>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</si>
  <si>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</si>
  <si>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</si>
  <si>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</si>
  <si>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</si>
  <si>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</si>
  <si>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</si>
  <si>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</si>
  <si>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</si>
  <si>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</si>
  <si>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</si>
  <si>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</si>
  <si>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</si>
  <si>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</si>
  <si>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</si>
  <si>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</si>
  <si>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</si>
  <si>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</si>
  <si>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</si>
  <si>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</si>
  <si>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</si>
  <si>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</si>
  <si>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</si>
  <si>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</si>
  <si>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</si>
  <si>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</si>
  <si>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</si>
  <si>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</si>
  <si>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</si>
  <si>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</si>
  <si>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</si>
  <si>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</si>
  <si>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</si>
  <si>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</si>
  <si>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</si>
  <si>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</si>
  <si>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</si>
  <si>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</si>
  <si>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</si>
  <si>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</si>
  <si>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</si>
  <si>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</si>
  <si>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</si>
  <si>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</si>
  <si>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</si>
  <si>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</si>
  <si>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</si>
  <si>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</si>
  <si>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</si>
  <si>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</si>
  <si>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</si>
  <si>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</si>
  <si>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</si>
  <si>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</si>
  <si>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</si>
  <si>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</si>
  <si>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</si>
  <si>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</si>
  <si>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</si>
  <si>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</si>
  <si>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</si>
  <si>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</si>
  <si>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</si>
  <si>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</si>
  <si>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</si>
  <si>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</si>
  <si>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</si>
  <si>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</si>
  <si>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</si>
  <si>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</si>
  <si>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</si>
  <si>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</si>
  <si>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</si>
  <si>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</si>
  <si>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</si>
  <si>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</si>
  <si>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</si>
  <si>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</si>
  <si>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</si>
  <si>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</si>
  <si>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</si>
  <si>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</si>
  <si>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</si>
  <si>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</si>
  <si>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</si>
  <si>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</si>
  <si>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</si>
  <si>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</si>
  <si>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</si>
  <si>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</si>
  <si>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</si>
  <si>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</si>
  <si>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</si>
  <si>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</si>
  <si>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</si>
  <si>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</si>
  <si>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</si>
  <si>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</si>
  <si>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</si>
  <si>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</si>
  <si>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</si>
  <si>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</si>
  <si>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</si>
  <si>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</si>
  <si>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</si>
  <si>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</si>
  <si>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</si>
  <si>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</si>
  <si>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</si>
  <si>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</si>
  <si>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</si>
  <si>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</si>
  <si>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</si>
  <si>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</si>
  <si>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</si>
  <si>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</si>
  <si>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</si>
  <si>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</si>
  <si>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</si>
  <si>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</si>
  <si>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</si>
  <si>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</si>
  <si>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</si>
  <si>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</si>
  <si>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</si>
  <si>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</si>
  <si>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</si>
  <si>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</si>
  <si>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</si>
  <si>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</si>
  <si>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</si>
  <si>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</si>
  <si>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</si>
  <si>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</si>
  <si>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</si>
  <si>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</si>
  <si>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</si>
  <si>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</si>
  <si>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</si>
  <si>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</si>
  <si>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</si>
  <si>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</si>
  <si>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</si>
  <si>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</si>
  <si>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</si>
  <si>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</si>
  <si>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</si>
  <si>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</si>
  <si>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</si>
  <si>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</si>
  <si>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</si>
  <si>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</si>
  <si>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</si>
  <si>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</si>
  <si>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</si>
  <si>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</si>
  <si>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</si>
  <si>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</si>
  <si>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</si>
  <si>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</si>
  <si>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</si>
  <si>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</si>
  <si>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</si>
  <si>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</si>
  <si>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</si>
  <si>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</si>
  <si>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</si>
  <si>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</si>
  <si>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</si>
  <si>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</si>
  <si>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</si>
  <si>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</si>
  <si>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</si>
  <si>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</si>
  <si>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</si>
  <si>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</si>
  <si>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</si>
  <si>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</si>
  <si>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</si>
  <si>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</si>
  <si>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</si>
  <si>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</si>
  <si>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</si>
  <si>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</si>
  <si>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</si>
  <si>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</si>
  <si>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</si>
  <si>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</si>
  <si>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</si>
  <si>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</si>
  <si>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</si>
  <si>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</si>
  <si>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</si>
  <si>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</si>
  <si>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</si>
  <si>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</si>
  <si>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</si>
  <si>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</si>
  <si>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</si>
  <si>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</si>
  <si>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</si>
  <si>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</si>
  <si>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</si>
  <si>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</si>
  <si>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</si>
  <si>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</si>
  <si>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</si>
  <si>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</si>
  <si>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</si>
  <si>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</si>
  <si>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</si>
  <si>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</si>
  <si>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</si>
  <si>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</si>
  <si>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</si>
  <si>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</si>
  <si>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</si>
  <si>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</si>
  <si>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</si>
  <si>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</si>
  <si>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</si>
  <si>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</si>
  <si>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</si>
  <si>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</si>
  <si>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</si>
  <si>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</si>
  <si>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</si>
  <si>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</si>
  <si>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</si>
  <si>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</si>
  <si>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</si>
  <si>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</si>
  <si>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</si>
  <si>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</si>
  <si>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</si>
  <si>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</si>
  <si>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</si>
  <si>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</si>
  <si>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</si>
  <si>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</si>
  <si>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</si>
  <si>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</si>
  <si>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</si>
  <si>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</si>
  <si>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</si>
  <si>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</si>
  <si>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</si>
  <si>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</si>
  <si>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</si>
  <si>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</si>
  <si>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</si>
  <si>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</si>
  <si>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</si>
  <si>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</si>
  <si>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</si>
  <si>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</si>
  <si>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</si>
  <si>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</si>
  <si>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</si>
  <si>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</si>
  <si>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</si>
  <si>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</si>
  <si>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</si>
  <si>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</si>
  <si>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</si>
  <si>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</si>
  <si>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</si>
  <si>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</si>
  <si>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</si>
  <si>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</si>
  <si>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</si>
  <si>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</si>
  <si>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</si>
  <si>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</si>
  <si>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</si>
  <si>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</si>
  <si>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</si>
  <si>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</si>
  <si>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</si>
  <si>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</si>
  <si>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</si>
  <si>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</si>
  <si>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</si>
  <si>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</si>
  <si>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</si>
  <si>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</si>
  <si>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</si>
  <si>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</si>
  <si>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</si>
  <si>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</si>
  <si>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</si>
  <si>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</si>
  <si>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</si>
  <si>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</si>
  <si>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</si>
  <si>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</si>
  <si>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</si>
  <si>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</si>
  <si>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</si>
  <si>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</si>
  <si>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</si>
  <si>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</si>
  <si>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</si>
  <si>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</si>
  <si>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</si>
  <si>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</si>
  <si>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</si>
  <si>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</si>
  <si>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</si>
  <si>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</si>
  <si>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</si>
  <si>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</si>
  <si>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</si>
  <si>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</si>
  <si>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</si>
  <si>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</si>
  <si>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</si>
  <si>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</si>
  <si>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</si>
  <si>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</si>
  <si>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</si>
  <si>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</si>
  <si>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</si>
  <si>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</si>
  <si>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</si>
  <si>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</si>
  <si>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</si>
  <si>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</si>
  <si>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</si>
  <si>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</si>
  <si>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</si>
  <si>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</si>
  <si>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</si>
  <si>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</si>
  <si>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</si>
  <si>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</si>
  <si>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</si>
  <si>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</si>
  <si>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</si>
  <si>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</si>
  <si>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</si>
  <si>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</si>
  <si>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</si>
  <si>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</si>
  <si>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</si>
  <si>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</si>
  <si>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</si>
  <si>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</si>
  <si>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</si>
  <si>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</si>
  <si>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</si>
  <si>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</si>
  <si>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</si>
  <si>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</si>
  <si>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</si>
  <si>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</si>
  <si>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</si>
  <si>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</si>
  <si>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</si>
  <si>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</si>
  <si>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</si>
  <si>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</si>
  <si>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</si>
  <si>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</si>
  <si>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</si>
  <si>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</si>
  <si>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</si>
  <si>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</si>
  <si>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</si>
  <si>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</si>
  <si>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</si>
  <si>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</si>
  <si>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</si>
  <si>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</si>
  <si>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</si>
  <si>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</si>
  <si>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</si>
  <si>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</si>
  <si>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</si>
  <si>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</si>
  <si>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</si>
  <si>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</si>
  <si>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</si>
  <si>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</si>
  <si>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</si>
  <si>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</si>
  <si>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</si>
  <si>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</si>
  <si>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</si>
  <si>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</si>
  <si>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</si>
  <si>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</si>
  <si>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</si>
  <si>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</si>
  <si>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</si>
  <si>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</si>
  <si>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</si>
  <si>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</si>
  <si>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</si>
  <si>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</si>
  <si>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</si>
  <si>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</si>
  <si>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</si>
  <si>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</si>
  <si>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</si>
  <si>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</si>
  <si>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</si>
  <si>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</si>
  <si>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</si>
  <si>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</si>
  <si>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</si>
  <si>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</si>
  <si>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</si>
  <si>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</si>
  <si>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</si>
  <si>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</si>
  <si>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</si>
  <si>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</si>
  <si>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</si>
  <si>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</si>
  <si>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</si>
  <si>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</si>
  <si>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</si>
  <si>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</si>
  <si>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</si>
  <si>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</si>
  <si>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</si>
  <si>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</si>
  <si>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</si>
  <si>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</si>
  <si>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</si>
  <si>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</si>
  <si>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</si>
  <si>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</si>
  <si>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</si>
  <si>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</si>
  <si>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</si>
  <si>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</si>
  <si>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</si>
  <si>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</si>
  <si>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</si>
  <si>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</si>
  <si>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</si>
  <si>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</si>
  <si>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</si>
  <si>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</si>
  <si>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</si>
  <si>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</si>
  <si>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</si>
  <si>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</si>
  <si>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</si>
  <si>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</si>
  <si>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</si>
  <si>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</si>
  <si>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</si>
  <si>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</si>
  <si>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</si>
  <si>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</si>
  <si>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</si>
  <si>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</si>
  <si>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</si>
  <si>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</si>
  <si>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</si>
  <si>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</si>
  <si>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</si>
  <si>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</si>
  <si>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</si>
  <si>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</si>
  <si>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</si>
  <si>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</si>
  <si>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</si>
  <si>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</si>
  <si>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</si>
  <si>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</si>
  <si>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</si>
  <si>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</si>
  <si>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</si>
  <si>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</si>
  <si>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</si>
  <si>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</si>
  <si>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</si>
  <si>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</si>
  <si>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</si>
  <si>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</si>
  <si>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</si>
  <si>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</si>
  <si>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</si>
  <si>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</si>
  <si>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</si>
  <si>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</si>
  <si>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</si>
  <si>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</si>
  <si>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</si>
  <si>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</si>
  <si>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</si>
  <si>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</si>
  <si>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</si>
  <si>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</si>
  <si>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</si>
  <si>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</si>
  <si>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</si>
  <si>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</si>
  <si>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</si>
  <si>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</si>
  <si>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</si>
  <si>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</si>
  <si>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</si>
  <si>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</si>
  <si>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</si>
  <si>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</si>
  <si>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</si>
  <si>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</si>
  <si>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</si>
  <si>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</si>
  <si>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</si>
  <si>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</si>
  <si>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</si>
  <si>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</si>
  <si>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</si>
  <si>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</si>
  <si>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</si>
  <si>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</si>
  <si>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</si>
  <si>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</si>
  <si>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</si>
  <si>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</si>
  <si>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</si>
  <si>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</si>
  <si>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</si>
  <si>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</si>
  <si>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</si>
  <si>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</si>
  <si>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</si>
  <si>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</si>
  <si>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</si>
  <si>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</si>
  <si>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</si>
  <si>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</si>
  <si>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</si>
  <si>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</si>
  <si>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</si>
  <si>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</si>
  <si>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</si>
  <si>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</si>
  <si>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</si>
  <si>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</si>
  <si>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</si>
  <si>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</si>
  <si>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</si>
  <si>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</si>
  <si>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</si>
  <si>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</si>
  <si>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</si>
  <si>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</si>
  <si>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</si>
  <si>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</si>
  <si>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</si>
  <si>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</si>
  <si>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</si>
  <si>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</si>
  <si>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</si>
  <si>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</si>
  <si>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</si>
  <si>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</si>
  <si>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</si>
  <si>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</si>
  <si>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</si>
  <si>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</si>
  <si>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</si>
  <si>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</si>
  <si>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</si>
  <si>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</si>
  <si>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</si>
  <si>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</si>
  <si>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</si>
  <si>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</si>
  <si>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</si>
  <si>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</si>
  <si>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</si>
  <si>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</si>
  <si>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</si>
  <si>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</si>
  <si>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</si>
  <si>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</si>
  <si>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</si>
  <si>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</si>
  <si>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</si>
  <si>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</si>
  <si>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</si>
  <si>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</si>
  <si>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</si>
  <si>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</si>
  <si>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</si>
  <si>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</si>
  <si>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</si>
  <si>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</si>
  <si>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</si>
  <si>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</si>
  <si>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</si>
  <si>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</si>
  <si>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</si>
  <si>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</si>
  <si>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</si>
  <si>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</si>
  <si>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</si>
  <si>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</si>
  <si>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</si>
  <si>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</si>
  <si>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</si>
  <si>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</si>
  <si>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</si>
  <si>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</si>
  <si>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</si>
  <si>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</si>
  <si>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</si>
  <si>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</si>
  <si>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</si>
  <si>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</si>
  <si>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</si>
  <si>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</si>
  <si>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</si>
  <si>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</si>
  <si>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</si>
  <si>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</si>
  <si>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</si>
  <si>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</si>
  <si>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</si>
  <si>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</si>
  <si>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</si>
  <si>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</si>
  <si>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</si>
  <si>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</si>
  <si>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</si>
  <si>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</si>
  <si>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</si>
  <si>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</si>
  <si>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</si>
  <si>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</si>
  <si>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</si>
  <si>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</si>
  <si>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</si>
  <si>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</si>
  <si>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</si>
  <si>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</si>
  <si>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</si>
  <si>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</si>
  <si>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</si>
  <si>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</si>
  <si>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</si>
  <si>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</si>
  <si>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</si>
  <si>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</si>
  <si>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</si>
  <si>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</si>
  <si>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</si>
  <si>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</si>
  <si>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</si>
  <si>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</si>
  <si>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</si>
  <si>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</si>
  <si>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</si>
  <si>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</si>
  <si>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</si>
  <si>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</si>
  <si>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</si>
  <si>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</si>
  <si>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</si>
  <si>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</si>
  <si>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</si>
  <si>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</si>
  <si>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</si>
  <si>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</si>
  <si>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</si>
  <si>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</si>
  <si>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</si>
  <si>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</si>
  <si>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</si>
  <si>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</si>
  <si>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</si>
  <si>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</si>
  <si>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</si>
  <si>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</si>
  <si>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</si>
  <si>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</si>
  <si>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</si>
  <si>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</si>
  <si>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</si>
  <si>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</si>
  <si>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</si>
  <si>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</si>
  <si>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</si>
  <si>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</si>
  <si>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</si>
  <si>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</si>
  <si>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</si>
  <si>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</si>
  <si>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</si>
  <si>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</si>
  <si>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</si>
  <si>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</si>
  <si>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</si>
  <si>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</si>
  <si>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</si>
  <si>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</si>
  <si>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</si>
  <si>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</si>
  <si>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</si>
  <si>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</si>
  <si>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</si>
  <si>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</si>
  <si>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</si>
  <si>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</si>
  <si>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</si>
  <si>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</si>
  <si>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</si>
  <si>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</si>
  <si>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</si>
  <si>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</si>
  <si>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</si>
  <si>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</si>
  <si>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</si>
  <si>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</si>
  <si>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</si>
  <si>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</si>
  <si>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</si>
  <si>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</si>
  <si>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</si>
  <si>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</si>
  <si>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</si>
  <si>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</si>
  <si>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</si>
  <si>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</si>
  <si>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</si>
  <si>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</si>
  <si>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</si>
  <si>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</si>
  <si>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</si>
  <si>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</si>
  <si>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</si>
  <si>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</si>
  <si>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</si>
  <si>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</si>
  <si>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</si>
  <si>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</si>
  <si>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</si>
  <si>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</si>
  <si>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</si>
  <si>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</si>
  <si>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</si>
  <si>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</si>
  <si>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</si>
  <si>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</si>
  <si>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</si>
  <si>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</si>
  <si>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</si>
  <si>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</si>
  <si>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</si>
  <si>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</si>
  <si>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</si>
  <si>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</si>
  <si>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</si>
  <si>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</si>
  <si>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</si>
  <si>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</si>
  <si>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</si>
  <si>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</si>
  <si>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</si>
  <si>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</si>
  <si>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</si>
  <si>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</si>
  <si>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</si>
  <si>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</si>
  <si>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</si>
  <si>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</si>
  <si>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</si>
  <si>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</si>
  <si>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</si>
  <si>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</si>
  <si>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</si>
  <si>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</si>
  <si>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</si>
  <si>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</si>
  <si>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</si>
  <si>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</si>
  <si>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</si>
  <si>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</si>
  <si>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</si>
  <si>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</si>
  <si>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</si>
  <si>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</si>
  <si>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Institucion Educativa Gabriel Garcia Marquez</t>
  </si>
  <si>
    <t>05</t>
  </si>
  <si>
    <t>07</t>
  </si>
  <si>
    <t>06</t>
  </si>
  <si>
    <t>Liceo Pedagogico Club de Barney</t>
  </si>
  <si>
    <t>0014</t>
  </si>
  <si>
    <t>0015</t>
  </si>
  <si>
    <t>Institucion Educativa Liceo Bilingüe Nelson Mandela</t>
  </si>
  <si>
    <t>002</t>
  </si>
  <si>
    <t>Fundacion Mundos Posibles</t>
  </si>
  <si>
    <t>Fundacion Deportiva del Pacifico Sur FUNDEPACS</t>
  </si>
  <si>
    <t>001</t>
  </si>
  <si>
    <t>04</t>
  </si>
  <si>
    <t>Atender según los referentes tecnicos y orientaciones pedagogicas de la educacion inicial, a 30 niños y niñas de primera infancia entre las edades de 2 a 5 años inscritos en l institucion, garantizando el desarrollo del componente educativo y tomando como base el proyecto pedagogico construido por la institucion</t>
  </si>
  <si>
    <t>Atender según los referentes tecnicos y orientaciones pedagogicas de la educacion inicial, a 15 niños y niñas de primera infancia entre las edades de 2 a 5 años inscritos en l institucion, garantizando el desarrollo del componente educativo y tomando como base el proyecto pedagogico construido por la institucion</t>
  </si>
  <si>
    <t xml:space="preserve">Desarrollo estrategia de prevencion del consumo de sustancias psicoativas dirigida al desarrollo de capacidades y habilidades a 100 padres ,3 instructores y 100 niños , niñas y adolescentes entre las edades de 7 a 17 años de los sectores mas vulnerables del municipio de Tumaco, que hacen parte del club deportivo de la fundacion </t>
  </si>
  <si>
    <t xml:space="preserve">Desarrollo estrategia de proteccion a NNAJ de los riesgos generados por el conflicto armado colombiano dirigido a 200 NNAJ y 100 familias de la comuna No.5 sector ciudadela </t>
  </si>
  <si>
    <t>PIEDAD DEL CARMEN QUIÑONES BEDOYA</t>
  </si>
  <si>
    <t>TUMACO-NARIÑO -PUENTE PROGRESO No.6B-133</t>
  </si>
  <si>
    <t>3173139322</t>
  </si>
  <si>
    <t>TUMACO-NARIÑO-URBANIZACION CIUDADELA GRUPO 5 CASA 6</t>
  </si>
  <si>
    <t>corpoasesoriasdecolombia@gmail.com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</si>
</sst>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46" zoomScaleNormal="46" zoomScaleSheetLayoutView="40" zoomScalePageLayoutView="40" workbookViewId="0">
      <selection activeCell="J194" sqref="J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2676</v>
      </c>
      <c r="D15" s="35"/>
      <c r="E15" s="35"/>
      <c r="F15" s="5"/>
      <c r="G15" s="32" t="s">
        <v>1168</v>
      </c>
      <c r="H15" s="103" t="s">
        <v>110</v>
      </c>
      <c r="I15" s="32" t="s">
        <v>2624</v>
      </c>
      <c r="J15" s="108" t="s">
        <v>2626</v>
      </c>
      <c r="L15" s="215" t="s">
        <v>8</v>
      </c>
      <c r="M15" s="215"/>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25">
      <c r="A20" s="9"/>
      <c r="B20" s="109">
        <v>900053829</v>
      </c>
      <c r="C20" s="5"/>
      <c r="D20" s="73"/>
      <c r="E20" s="5"/>
      <c r="F20" s="5"/>
      <c r="G20" s="5"/>
      <c r="H20" s="234"/>
      <c r="I20" s="141" t="s">
        <v>110</v>
      </c>
      <c r="J20" s="142" t="s">
        <v>802</v>
      </c>
      <c r="K20" s="143">
        <v>1244365176</v>
      </c>
      <c r="L20" s="144"/>
      <c r="M20" s="144">
        <v>44561</v>
      </c>
      <c r="N20" s="127">
        <f>+(M20-L20)/30</f>
        <v>1485.3666666666666</v>
      </c>
      <c r="O20" s="130"/>
      <c r="U20" s="126"/>
      <c r="V20" s="105">
        <f ca="1">NOW()</f>
        <v>44194.836294328707</v>
      </c>
      <c r="W20" s="105">
        <f ca="1">NOW()</f>
        <v>44194.836294328707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29" t="str">
        <f>VLOOKUP(B20,EAS!A2:B1439,2,0)</f>
        <v>CORPORACION DE ASESORIAS PARA EL DESARROLLO Y FORTALECIMIENTO DE PROGRAMAS SOCIALES DE COLOMBIA CORPOASESORIAS</v>
      </c>
      <c r="C38" s="229"/>
      <c r="D38" s="229"/>
      <c r="E38" s="229"/>
      <c r="F38" s="229"/>
      <c r="G38" s="5"/>
      <c r="H38" s="124"/>
      <c r="I38" s="238" t="s">
        <v>7</v>
      </c>
      <c r="J38" s="238"/>
      <c r="K38" s="238"/>
      <c r="L38" s="238"/>
      <c r="M38" s="238"/>
      <c r="N38" s="238"/>
      <c r="O38" s="125"/>
    </row>
    <row r="39" spans="1:16" ht="42.95" customHeight="1" thickBot="1" x14ac:dyDescent="0.3">
      <c r="A39" s="10"/>
      <c r="B39" s="11"/>
      <c r="C39" s="11"/>
      <c r="D39" s="11"/>
      <c r="E39" s="11"/>
      <c r="F39" s="11"/>
      <c r="G39" s="11"/>
      <c r="H39" s="10"/>
      <c r="I39" s="224" t="s">
        <v>2677</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2654</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2678</v>
      </c>
      <c r="C48" s="116" t="s">
        <v>32</v>
      </c>
      <c r="D48" s="113" t="s">
        <v>2679</v>
      </c>
      <c r="E48" s="137">
        <v>41640</v>
      </c>
      <c r="F48" s="137">
        <v>42004</v>
      </c>
      <c r="G48" s="151">
        <f>IF(AND(E48&lt;&gt;"",F48&lt;&gt;""),((F48-E48)/30),"")</f>
        <v>12.133333333333333</v>
      </c>
      <c r="H48" s="114" t="s">
        <v>2691</v>
      </c>
      <c r="I48" s="113" t="s">
        <v>110</v>
      </c>
      <c r="J48" s="113" t="s">
        <v>819</v>
      </c>
      <c r="K48" s="115">
        <v>81840000</v>
      </c>
      <c r="L48" s="116" t="s">
        <v>1148</v>
      </c>
      <c r="M48" s="110"/>
      <c r="N48" s="116" t="s">
        <v>27</v>
      </c>
      <c r="O48" s="116" t="s">
        <v>26</v>
      </c>
      <c r="P48" s="78"/>
    </row>
    <row r="49" spans="1:16" s="6" customFormat="1" ht="24.75" customHeight="1" x14ac:dyDescent="0.25">
      <c r="A49" s="135">
        <v>2</v>
      </c>
      <c r="B49" s="114" t="s">
        <v>2678</v>
      </c>
      <c r="C49" s="116" t="s">
        <v>32</v>
      </c>
      <c r="D49" s="113" t="s">
        <v>2680</v>
      </c>
      <c r="E49" s="137">
        <v>42005</v>
      </c>
      <c r="F49" s="137">
        <v>42369</v>
      </c>
      <c r="G49" s="151">
        <f t="shared" ref="G49:G50" si="2">IF(AND(E49&lt;&gt;"",F49&lt;&gt;""),((F49-E49)/30),"")</f>
        <v>12.133333333333333</v>
      </c>
      <c r="H49" s="114" t="s">
        <v>2691</v>
      </c>
      <c r="I49" s="113" t="s">
        <v>110</v>
      </c>
      <c r="J49" s="113" t="s">
        <v>819</v>
      </c>
      <c r="K49" s="115">
        <v>91660800</v>
      </c>
      <c r="L49" s="116" t="s">
        <v>1148</v>
      </c>
      <c r="M49" s="110"/>
      <c r="N49" s="116" t="s">
        <v>27</v>
      </c>
      <c r="O49" s="116" t="s">
        <v>26</v>
      </c>
      <c r="P49" s="78"/>
    </row>
    <row r="50" spans="1:16" s="6" customFormat="1" ht="24.75" customHeight="1" x14ac:dyDescent="0.25">
      <c r="A50" s="135">
        <v>3</v>
      </c>
      <c r="B50" s="114" t="s">
        <v>2678</v>
      </c>
      <c r="C50" s="116" t="s">
        <v>32</v>
      </c>
      <c r="D50" s="113" t="s">
        <v>2681</v>
      </c>
      <c r="E50" s="137">
        <v>42370</v>
      </c>
      <c r="F50" s="137">
        <v>42735</v>
      </c>
      <c r="G50" s="151">
        <f t="shared" si="2"/>
        <v>12.166666666666666</v>
      </c>
      <c r="H50" s="114" t="s">
        <v>2691</v>
      </c>
      <c r="I50" s="113" t="s">
        <v>110</v>
      </c>
      <c r="J50" s="113" t="s">
        <v>819</v>
      </c>
      <c r="K50" s="115">
        <v>102660096</v>
      </c>
      <c r="L50" s="116" t="s">
        <v>1148</v>
      </c>
      <c r="M50" s="110"/>
      <c r="N50" s="116" t="s">
        <v>27</v>
      </c>
      <c r="O50" s="116" t="s">
        <v>26</v>
      </c>
      <c r="P50" s="78"/>
    </row>
    <row r="51" spans="1:16" s="6" customFormat="1" ht="24.75" customHeight="1" outlineLevel="1" x14ac:dyDescent="0.25">
      <c r="A51" s="135">
        <v>4</v>
      </c>
      <c r="B51" s="114" t="s">
        <v>2682</v>
      </c>
      <c r="C51" s="116" t="s">
        <v>32</v>
      </c>
      <c r="D51" s="113" t="s">
        <v>2683</v>
      </c>
      <c r="E51" s="137">
        <v>41671</v>
      </c>
      <c r="F51" s="137">
        <v>41973</v>
      </c>
      <c r="G51" s="151">
        <f t="shared" ref="G51:G107" si="3">IF(AND(E51&lt;&gt;"",F51&lt;&gt;""),((F51-E51)/30),"")</f>
        <v>10.066666666666666</v>
      </c>
      <c r="H51" s="114" t="s">
        <v>2692</v>
      </c>
      <c r="I51" s="113" t="s">
        <v>110</v>
      </c>
      <c r="J51" s="113" t="s">
        <v>819</v>
      </c>
      <c r="K51" s="115">
        <v>17050000</v>
      </c>
      <c r="L51" s="116" t="s">
        <v>1148</v>
      </c>
      <c r="M51" s="110"/>
      <c r="N51" s="116" t="s">
        <v>27</v>
      </c>
      <c r="O51" s="116" t="s">
        <v>26</v>
      </c>
      <c r="P51" s="78"/>
    </row>
    <row r="52" spans="1:16" s="7" customFormat="1" ht="24.75" customHeight="1" outlineLevel="1" x14ac:dyDescent="0.25">
      <c r="A52" s="136">
        <v>5</v>
      </c>
      <c r="B52" s="114" t="s">
        <v>2682</v>
      </c>
      <c r="C52" s="116" t="s">
        <v>32</v>
      </c>
      <c r="D52" s="113" t="s">
        <v>2684</v>
      </c>
      <c r="E52" s="137">
        <v>42036</v>
      </c>
      <c r="F52" s="137">
        <v>42338</v>
      </c>
      <c r="G52" s="151">
        <f t="shared" si="3"/>
        <v>10.066666666666666</v>
      </c>
      <c r="H52" s="114" t="s">
        <v>2692</v>
      </c>
      <c r="I52" s="113" t="s">
        <v>110</v>
      </c>
      <c r="J52" s="113" t="s">
        <v>819</v>
      </c>
      <c r="K52" s="115">
        <v>18755000</v>
      </c>
      <c r="L52" s="116" t="s">
        <v>1148</v>
      </c>
      <c r="M52" s="110"/>
      <c r="N52" s="116" t="s">
        <v>27</v>
      </c>
      <c r="O52" s="116" t="s">
        <v>26</v>
      </c>
      <c r="P52" s="79"/>
    </row>
    <row r="53" spans="1:16" s="7" customFormat="1" ht="24.75" customHeight="1" outlineLevel="1" x14ac:dyDescent="0.25">
      <c r="A53" s="136">
        <v>6</v>
      </c>
      <c r="B53" s="114" t="s">
        <v>2685</v>
      </c>
      <c r="C53" s="116" t="s">
        <v>32</v>
      </c>
      <c r="D53" s="113" t="s">
        <v>2686</v>
      </c>
      <c r="E53" s="137">
        <v>42370</v>
      </c>
      <c r="F53" s="137">
        <v>42735</v>
      </c>
      <c r="G53" s="151">
        <f t="shared" si="3"/>
        <v>12.166666666666666</v>
      </c>
      <c r="H53" s="114" t="s">
        <v>2691</v>
      </c>
      <c r="I53" s="113" t="s">
        <v>110</v>
      </c>
      <c r="J53" s="113" t="s">
        <v>819</v>
      </c>
      <c r="K53" s="115">
        <v>102660096</v>
      </c>
      <c r="L53" s="116" t="s">
        <v>1148</v>
      </c>
      <c r="M53" s="110"/>
      <c r="N53" s="116" t="s">
        <v>27</v>
      </c>
      <c r="O53" s="116" t="s">
        <v>26</v>
      </c>
      <c r="P53" s="79"/>
    </row>
    <row r="54" spans="1:16" s="7" customFormat="1" ht="24.75" customHeight="1" outlineLevel="1" x14ac:dyDescent="0.25">
      <c r="A54" s="136">
        <v>7</v>
      </c>
      <c r="B54" s="114" t="s">
        <v>2687</v>
      </c>
      <c r="C54" s="116" t="s">
        <v>32</v>
      </c>
      <c r="D54" s="113" t="s">
        <v>2686</v>
      </c>
      <c r="E54" s="137">
        <v>43161</v>
      </c>
      <c r="F54" s="137">
        <v>43424</v>
      </c>
      <c r="G54" s="151">
        <f t="shared" si="3"/>
        <v>8.7666666666666675</v>
      </c>
      <c r="H54" s="114" t="s">
        <v>2693</v>
      </c>
      <c r="I54" s="113" t="s">
        <v>110</v>
      </c>
      <c r="J54" s="113" t="s">
        <v>819</v>
      </c>
      <c r="K54" s="111">
        <v>14360000</v>
      </c>
      <c r="L54" s="116" t="s">
        <v>1148</v>
      </c>
      <c r="M54" s="110"/>
      <c r="N54" s="116" t="s">
        <v>27</v>
      </c>
      <c r="O54" s="116" t="s">
        <v>1148</v>
      </c>
      <c r="P54" s="79"/>
    </row>
    <row r="55" spans="1:16" s="7" customFormat="1" ht="24.75" customHeight="1" outlineLevel="1" x14ac:dyDescent="0.25">
      <c r="A55" s="136">
        <v>8</v>
      </c>
      <c r="B55" s="114" t="s">
        <v>2688</v>
      </c>
      <c r="C55" s="116" t="s">
        <v>32</v>
      </c>
      <c r="D55" s="113" t="s">
        <v>2689</v>
      </c>
      <c r="E55" s="137">
        <v>42962</v>
      </c>
      <c r="F55" s="137">
        <v>43327</v>
      </c>
      <c r="G55" s="151">
        <f t="shared" si="3"/>
        <v>12.166666666666666</v>
      </c>
      <c r="H55" s="114" t="s">
        <v>2694</v>
      </c>
      <c r="I55" s="113" t="s">
        <v>110</v>
      </c>
      <c r="J55" s="113" t="s">
        <v>819</v>
      </c>
      <c r="K55" s="111">
        <v>12000000</v>
      </c>
      <c r="L55" s="116" t="s">
        <v>1148</v>
      </c>
      <c r="M55" s="110"/>
      <c r="N55" s="116" t="s">
        <v>27</v>
      </c>
      <c r="O55" s="116" t="s">
        <v>1148</v>
      </c>
      <c r="P55" s="79"/>
    </row>
    <row r="56" spans="1:16" s="7" customFormat="1" ht="24.75" customHeight="1" outlineLevel="1" x14ac:dyDescent="0.25">
      <c r="A56" s="136">
        <v>9</v>
      </c>
      <c r="B56" s="114" t="s">
        <v>2678</v>
      </c>
      <c r="C56" s="116" t="s">
        <v>32</v>
      </c>
      <c r="D56" s="113" t="s">
        <v>2690</v>
      </c>
      <c r="E56" s="137">
        <v>43466</v>
      </c>
      <c r="F56" s="137">
        <v>43799</v>
      </c>
      <c r="G56" s="151">
        <f t="shared" si="3"/>
        <v>11.1</v>
      </c>
      <c r="H56" s="114" t="s">
        <v>2691</v>
      </c>
      <c r="I56" s="113" t="s">
        <v>110</v>
      </c>
      <c r="J56" s="113" t="s">
        <v>819</v>
      </c>
      <c r="K56" s="111">
        <v>75000000</v>
      </c>
      <c r="L56" s="116" t="s">
        <v>1148</v>
      </c>
      <c r="M56" s="110"/>
      <c r="N56" s="116" t="s">
        <v>27</v>
      </c>
      <c r="O56" s="116" t="s">
        <v>1148</v>
      </c>
      <c r="P56" s="79"/>
    </row>
    <row r="57" spans="1:16" s="7" customFormat="1" ht="24.75" customHeight="1" outlineLevel="1" x14ac:dyDescent="0.25">
      <c r="A57" s="136">
        <v>10</v>
      </c>
      <c r="B57" s="64"/>
      <c r="C57" s="65"/>
      <c r="D57" s="63"/>
      <c r="E57" s="137"/>
      <c r="F57" s="137"/>
      <c r="G57" s="151" t="str">
        <f t="shared" si="3"/>
        <v/>
      </c>
      <c r="H57" s="64"/>
      <c r="I57" s="63"/>
      <c r="J57" s="63"/>
      <c r="K57" s="66"/>
      <c r="L57" s="65"/>
      <c r="M57" s="67"/>
      <c r="N57" s="65"/>
      <c r="O57" s="65"/>
      <c r="P57" s="79"/>
    </row>
    <row r="58" spans="1:16" s="7" customFormat="1" ht="24.75" customHeight="1" outlineLevel="1" x14ac:dyDescent="0.25">
      <c r="A58" s="136">
        <v>11</v>
      </c>
      <c r="B58" s="64"/>
      <c r="C58" s="65"/>
      <c r="D58" s="63"/>
      <c r="E58" s="137"/>
      <c r="F58" s="137"/>
      <c r="G58" s="151"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1"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1"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1"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1"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1"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1"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1"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1"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2655</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2"/>
      <c r="E114" s="137"/>
      <c r="F114" s="137"/>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5">
        <v>2</v>
      </c>
      <c r="B115" s="152" t="s">
        <v>2664</v>
      </c>
      <c r="C115" s="154" t="s">
        <v>31</v>
      </c>
      <c r="D115" s="63"/>
      <c r="E115" s="137"/>
      <c r="F115" s="137"/>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5">
        <v>3</v>
      </c>
      <c r="B116" s="152" t="s">
        <v>2664</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5">
        <v>4</v>
      </c>
      <c r="B117" s="152" t="s">
        <v>2664</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6">
        <v>5</v>
      </c>
      <c r="B118" s="152" t="s">
        <v>2664</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6">
        <v>6</v>
      </c>
      <c r="B119" s="152" t="s">
        <v>2664</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6">
        <v>7</v>
      </c>
      <c r="B120" s="152" t="s">
        <v>2664</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6">
        <v>8</v>
      </c>
      <c r="B121" s="152" t="s">
        <v>2664</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6">
        <v>9</v>
      </c>
      <c r="B122" s="152" t="s">
        <v>2664</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6">
        <v>10</v>
      </c>
      <c r="B123" s="152" t="s">
        <v>2664</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6">
        <v>11</v>
      </c>
      <c r="B124" s="152" t="s">
        <v>2664</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2659</v>
      </c>
      <c r="B163" s="199"/>
      <c r="C163" s="199"/>
      <c r="D163" s="199"/>
      <c r="E163" s="200"/>
      <c r="F163" s="201" t="s">
        <v>2660</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2657</v>
      </c>
      <c r="C168" s="225"/>
      <c r="D168" s="225"/>
      <c r="E168" s="8"/>
      <c r="F168" s="5"/>
      <c r="H168" s="81" t="s">
        <v>2656</v>
      </c>
      <c r="I168" s="206"/>
      <c r="J168" s="207"/>
      <c r="K168" s="207"/>
      <c r="L168" s="207"/>
      <c r="M168" s="207"/>
      <c r="N168" s="207"/>
      <c r="O168" s="20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2667</v>
      </c>
      <c r="B172" s="196"/>
      <c r="C172" s="196"/>
      <c r="D172" s="196"/>
      <c r="E172" s="196"/>
      <c r="F172" s="196"/>
      <c r="G172" s="196"/>
      <c r="H172" s="196"/>
      <c r="I172" s="196"/>
      <c r="J172" s="196"/>
      <c r="K172" s="196"/>
      <c r="L172" s="196"/>
      <c r="M172" s="196"/>
      <c r="N172" s="196"/>
      <c r="O172" s="197"/>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169" t="s">
        <v>2674</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2668</v>
      </c>
      <c r="C179" s="182"/>
      <c r="D179" s="182"/>
      <c r="E179" s="162">
        <v>0.02</v>
      </c>
      <c r="F179" s="161">
        <v>0</v>
      </c>
      <c r="G179" s="156" t="str">
        <f>IF(F179&gt;0,SUM(E179+F179),"")</f>
        <v/>
      </c>
      <c r="H179" s="5"/>
      <c r="I179" s="182" t="s">
        <v>2670</v>
      </c>
      <c r="J179" s="182"/>
      <c r="K179" s="182"/>
      <c r="L179" s="182"/>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0.02</v>
      </c>
      <c r="K185" s="227" t="s">
        <v>2628</v>
      </c>
      <c r="L185" s="227"/>
      <c r="M185" s="94">
        <f>+J185*(SUM(K20:K35))</f>
        <v>24887303.52</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186" t="s">
        <v>2636</v>
      </c>
      <c r="C192" s="186"/>
      <c r="E192" s="5" t="s">
        <v>20</v>
      </c>
      <c r="H192" s="26" t="s">
        <v>24</v>
      </c>
      <c r="J192" s="5" t="s">
        <v>2637</v>
      </c>
      <c r="K192" s="5"/>
      <c r="M192" s="5"/>
      <c r="N192" s="5"/>
      <c r="O192" s="8"/>
      <c r="Q192" s="146"/>
      <c r="R192" s="147"/>
      <c r="S192" s="147"/>
      <c r="T192" s="146"/>
    </row>
    <row r="193" spans="1:18" x14ac:dyDescent="0.25">
      <c r="A193" s="9"/>
      <c r="C193" s="117">
        <v>43763</v>
      </c>
      <c r="D193" s="5"/>
      <c r="E193" s="118">
        <v>518</v>
      </c>
      <c r="F193" s="5"/>
      <c r="G193" s="5"/>
      <c r="H193" s="139" t="s">
        <v>2695</v>
      </c>
      <c r="J193" s="5"/>
      <c r="K193" s="119"/>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2658</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2696</v>
      </c>
      <c r="J211" s="27" t="s">
        <v>2622</v>
      </c>
      <c r="K211" s="140" t="s">
        <v>2698</v>
      </c>
      <c r="L211" s="21"/>
      <c r="M211" s="21"/>
      <c r="N211" s="21"/>
      <c r="O211" s="8"/>
    </row>
    <row r="212" spans="1:15" x14ac:dyDescent="0.25">
      <c r="A212" s="9"/>
      <c r="B212" s="27" t="s">
        <v>2619</v>
      </c>
      <c r="C212" s="139" t="s">
        <v>2695</v>
      </c>
      <c r="D212" s="21"/>
      <c r="G212" s="27" t="s">
        <v>2621</v>
      </c>
      <c r="H212" s="140" t="s">
        <v>2697</v>
      </c>
      <c r="J212" s="27" t="s">
        <v>2623</v>
      </c>
      <c r="K212" s="139"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2020-11-20T15:12:35Z</cp:lastPrinted>
  <dcterms:created xsi:type="dcterms:W3CDTF">2020-10-14T21:57:42Z</dcterms:created>
  <dcterms:modified xsi:type="dcterms:W3CDTF">2020-12-30T01:04:33Z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