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D\Desktop\Documents\MANIFESTACIONES DE INTERES\MANIFESTACIONES MODALIDAD FAMILIAR\MANIFESTACIONES RISARALDA 2021\2021-66-1000155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<sst xmlns="http://schemas.openxmlformats.org/spreadsheetml/2006/main" count="3156" uniqueCount="2696">
  <si>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</si>
  <si>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</si>
  <si>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</si>
  <si>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</si>
  <si>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</si>
  <si>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</si>
  <si>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</si>
  <si>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</si>
  <si>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</si>
  <si>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</si>
  <si>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</si>
  <si>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</si>
  <si>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</si>
  <si>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</si>
  <si>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</si>
  <si>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</si>
  <si>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</si>
  <si>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</si>
  <si>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</si>
  <si>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</si>
  <si>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</si>
  <si>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</si>
  <si>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</si>
  <si>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</si>
  <si>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</si>
  <si>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</si>
  <si>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</si>
  <si>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</si>
  <si>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</si>
  <si>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</si>
  <si>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</si>
  <si>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</si>
  <si>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</si>
  <si>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</si>
  <si>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</si>
  <si>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</si>
  <si>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</si>
  <si>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</si>
  <si>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</si>
  <si>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</si>
  <si>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</si>
  <si>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</si>
  <si>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</si>
  <si>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</si>
  <si>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</si>
  <si>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</si>
  <si>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</si>
  <si>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</si>
  <si>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</si>
  <si>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</si>
  <si>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</si>
  <si>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</si>
  <si>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</si>
  <si>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</si>
  <si>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</si>
  <si>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</si>
  <si>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</si>
  <si>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</si>
  <si>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</si>
  <si>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</si>
  <si>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</si>
  <si>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</si>
  <si>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</si>
  <si>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</si>
  <si>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</si>
  <si>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</si>
  <si>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</si>
  <si>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</si>
  <si>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</si>
  <si>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</si>
  <si>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</si>
  <si>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</si>
  <si>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</si>
  <si>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</si>
  <si>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</si>
  <si>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</si>
  <si>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</si>
  <si>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</si>
  <si>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</si>
  <si>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</si>
  <si>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</si>
  <si>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</si>
  <si>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</si>
  <si>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</si>
  <si>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</si>
  <si>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</si>
  <si>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</si>
  <si>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</si>
  <si>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</si>
  <si>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</si>
  <si>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</si>
  <si>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</si>
  <si>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</si>
  <si>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</si>
  <si>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</si>
  <si>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</si>
  <si>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</si>
  <si>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</si>
  <si>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</si>
  <si>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</si>
  <si>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</si>
  <si>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</si>
  <si>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</si>
  <si>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</si>
  <si>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</si>
  <si>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</si>
  <si>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</si>
  <si>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</si>
  <si>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</si>
  <si>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</si>
  <si>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</si>
  <si>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</si>
  <si>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</si>
  <si>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</si>
  <si>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</si>
  <si>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</si>
  <si>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</si>
  <si>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</si>
  <si>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</si>
  <si>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</si>
  <si>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</si>
  <si>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</si>
  <si>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</si>
  <si>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</si>
  <si>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</si>
  <si>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</si>
  <si>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</si>
  <si>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</si>
  <si>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</si>
  <si>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</si>
  <si>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</si>
  <si>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</si>
  <si>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</si>
  <si>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</si>
  <si>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</si>
  <si>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</si>
  <si>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</si>
  <si>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</si>
  <si>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</si>
  <si>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</si>
  <si>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</si>
  <si>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</si>
  <si>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</si>
  <si>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</si>
  <si>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</si>
  <si>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</si>
  <si>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</si>
  <si>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</si>
  <si>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</si>
  <si>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</si>
  <si>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</si>
  <si>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</si>
  <si>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</si>
  <si>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</si>
  <si>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</si>
  <si>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</si>
  <si>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</si>
  <si>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</si>
  <si>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</si>
  <si>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</si>
  <si>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</si>
  <si>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</si>
  <si>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</si>
  <si>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</si>
  <si>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</si>
  <si>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</si>
  <si>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</si>
  <si>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</si>
  <si>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</si>
  <si>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</si>
  <si>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</si>
  <si>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</si>
  <si>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</si>
  <si>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</si>
  <si>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</si>
  <si>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</si>
  <si>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</si>
  <si>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</si>
  <si>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</si>
  <si>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</si>
  <si>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</si>
  <si>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</si>
  <si>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</si>
  <si>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</si>
  <si>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</si>
  <si>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</si>
  <si>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</si>
  <si>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</si>
  <si>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</si>
  <si>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</si>
  <si>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</si>
  <si>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</si>
  <si>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</si>
  <si>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</si>
  <si>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</si>
  <si>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</si>
  <si>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</si>
  <si>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</si>
  <si>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</si>
  <si>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</si>
  <si>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</si>
  <si>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</si>
  <si>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</si>
  <si>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</si>
  <si>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</si>
  <si>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</si>
  <si>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</si>
  <si>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</si>
  <si>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</si>
  <si>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</si>
  <si>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</si>
  <si>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</si>
  <si>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</si>
  <si>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</si>
  <si>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</si>
  <si>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</si>
  <si>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</si>
  <si>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</si>
  <si>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</si>
  <si>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</si>
  <si>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</si>
  <si>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</si>
  <si>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</si>
  <si>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</si>
  <si>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</si>
  <si>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</si>
  <si>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</si>
  <si>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</si>
  <si>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</si>
  <si>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</si>
  <si>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</si>
  <si>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</si>
  <si>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</si>
  <si>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</si>
  <si>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</si>
  <si>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</si>
  <si>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</si>
  <si>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</si>
  <si>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</si>
  <si>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</si>
  <si>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</si>
  <si>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</si>
  <si>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</si>
  <si>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</si>
  <si>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</si>
  <si>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</si>
  <si>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</si>
  <si>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</si>
  <si>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</si>
  <si>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</si>
  <si>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</si>
  <si>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</si>
  <si>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</si>
  <si>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</si>
  <si>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</si>
  <si>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</si>
  <si>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</si>
  <si>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</si>
  <si>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</si>
  <si>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</si>
  <si>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</si>
  <si>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</si>
  <si>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</si>
  <si>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</si>
  <si>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</si>
  <si>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</si>
  <si>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</si>
  <si>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</si>
  <si>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</si>
  <si>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</si>
  <si>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</si>
  <si>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</si>
  <si>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</si>
  <si>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</si>
  <si>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</si>
  <si>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</si>
  <si>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</si>
  <si>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</si>
  <si>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</si>
  <si>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</si>
  <si>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</si>
  <si>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</si>
  <si>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</si>
  <si>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</si>
  <si>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</si>
  <si>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</si>
  <si>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</si>
  <si>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</si>
  <si>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</si>
  <si>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</si>
  <si>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</si>
  <si>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</si>
  <si>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</si>
  <si>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</si>
  <si>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</si>
  <si>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</si>
  <si>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</si>
  <si>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</si>
  <si>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</si>
  <si>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</si>
  <si>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</si>
  <si>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</si>
  <si>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</si>
  <si>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</si>
  <si>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</si>
  <si>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</si>
  <si>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</si>
  <si>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</si>
  <si>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</si>
  <si>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</si>
  <si>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</si>
  <si>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</si>
  <si>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</si>
  <si>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</si>
  <si>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</si>
  <si>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</si>
  <si>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</si>
  <si>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</si>
  <si>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</si>
  <si>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</si>
  <si>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</si>
  <si>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</si>
  <si>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</si>
  <si>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</si>
  <si>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</si>
  <si>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</si>
  <si>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</si>
  <si>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</si>
  <si>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</si>
  <si>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</si>
  <si>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</si>
  <si>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</si>
  <si>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</si>
  <si>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</si>
  <si>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</si>
  <si>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</si>
  <si>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</si>
  <si>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</si>
  <si>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</si>
  <si>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</si>
  <si>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</si>
  <si>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</si>
  <si>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</si>
  <si>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</si>
  <si>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</si>
  <si>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</si>
  <si>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</si>
  <si>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</si>
  <si>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</si>
  <si>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</si>
  <si>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</si>
  <si>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</si>
  <si>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</si>
  <si>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</si>
  <si>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</si>
  <si>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</si>
  <si>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</si>
  <si>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</si>
  <si>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</si>
  <si>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</si>
  <si>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</si>
  <si>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</si>
  <si>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</si>
  <si>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</si>
  <si>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</si>
  <si>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</si>
  <si>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</si>
  <si>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</si>
  <si>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</si>
  <si>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</si>
  <si>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</si>
  <si>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</si>
  <si>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</si>
  <si>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</si>
  <si>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</si>
  <si>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</si>
  <si>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</si>
  <si>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</si>
  <si>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</si>
  <si>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</si>
  <si>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</si>
  <si>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</si>
  <si>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</si>
  <si>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</si>
  <si>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</si>
  <si>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</si>
  <si>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</si>
  <si>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</si>
  <si>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</si>
  <si>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</si>
  <si>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</si>
  <si>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</si>
  <si>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</si>
  <si>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</si>
  <si>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</si>
  <si>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</si>
  <si>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</si>
  <si>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</si>
  <si>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</si>
  <si>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</si>
  <si>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</si>
  <si>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</si>
  <si>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</si>
  <si>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</si>
  <si>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</si>
  <si>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</si>
  <si>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</si>
  <si>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</si>
  <si>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</si>
  <si>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</si>
  <si>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</si>
  <si>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</si>
  <si>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</si>
  <si>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</si>
  <si>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</si>
  <si>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</si>
  <si>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</si>
  <si>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</si>
  <si>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</si>
  <si>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</si>
  <si>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</si>
  <si>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</si>
  <si>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</si>
  <si>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</si>
  <si>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</si>
  <si>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</si>
  <si>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</si>
  <si>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</si>
  <si>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</si>
  <si>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</si>
  <si>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</si>
  <si>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</si>
  <si>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</si>
  <si>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</si>
  <si>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</si>
  <si>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</si>
  <si>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</si>
  <si>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</si>
  <si>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</si>
  <si>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</si>
  <si>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</si>
  <si>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</si>
  <si>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</si>
  <si>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</si>
  <si>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</si>
  <si>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</si>
  <si>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</si>
  <si>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</si>
  <si>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</si>
  <si>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</si>
  <si>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</si>
  <si>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</si>
  <si>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</si>
  <si>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</si>
  <si>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</si>
  <si>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</si>
  <si>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</si>
  <si>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</si>
  <si>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</si>
  <si>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</si>
  <si>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</si>
  <si>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</si>
  <si>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</si>
  <si>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</si>
  <si>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</si>
  <si>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</si>
  <si>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</si>
  <si>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</si>
  <si>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</si>
  <si>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</si>
  <si>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</si>
  <si>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</si>
  <si>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</si>
  <si>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</si>
  <si>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</si>
  <si>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</si>
  <si>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</si>
  <si>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</si>
  <si>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</si>
  <si>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</si>
  <si>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</si>
  <si>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</si>
  <si>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</si>
  <si>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</si>
  <si>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</si>
  <si>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</si>
  <si>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</si>
  <si>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</si>
  <si>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</si>
  <si>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</si>
  <si>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</si>
  <si>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</si>
  <si>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</si>
  <si>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</si>
  <si>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</si>
  <si>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</si>
  <si>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</si>
  <si>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</si>
  <si>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</si>
  <si>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</si>
  <si>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</si>
  <si>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</si>
  <si>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</si>
  <si>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</si>
  <si>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</si>
  <si>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</si>
  <si>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</si>
  <si>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</si>
  <si>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</si>
  <si>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</si>
  <si>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</si>
  <si>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</si>
  <si>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</si>
  <si>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</si>
  <si>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</si>
  <si>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</si>
  <si>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</si>
  <si>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</si>
  <si>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</si>
  <si>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</si>
  <si>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</si>
  <si>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</si>
  <si>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</si>
  <si>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</si>
  <si>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</si>
  <si>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</si>
  <si>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</si>
  <si>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</si>
  <si>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</si>
  <si>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</si>
  <si>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</si>
  <si>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</si>
  <si>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</si>
  <si>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</si>
  <si>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</si>
  <si>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</si>
  <si>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</si>
  <si>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</si>
  <si>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</si>
  <si>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</si>
  <si>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</si>
  <si>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</si>
  <si>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</si>
  <si>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</si>
  <si>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</si>
  <si>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</si>
  <si>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</si>
  <si>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</si>
  <si>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</si>
  <si>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</si>
  <si>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</si>
  <si>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</si>
  <si>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</si>
  <si>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</si>
  <si>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</si>
  <si>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</si>
  <si>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</si>
  <si>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</si>
  <si>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</si>
  <si>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</si>
  <si>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</si>
  <si>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</si>
  <si>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</si>
  <si>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</si>
  <si>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</si>
  <si>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</si>
  <si>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</si>
  <si>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</si>
  <si>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</si>
  <si>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</si>
  <si>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</si>
  <si>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</si>
  <si>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</si>
  <si>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</si>
  <si>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</si>
  <si>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</si>
  <si>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</si>
  <si>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</si>
  <si>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</si>
  <si>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</si>
  <si>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</si>
  <si>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</si>
  <si>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</si>
  <si>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</si>
  <si>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</si>
  <si>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</si>
  <si>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</si>
  <si>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</si>
  <si>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</si>
  <si>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</si>
  <si>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</si>
  <si>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</si>
  <si>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</si>
  <si>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</si>
  <si>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</si>
  <si>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</si>
  <si>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</si>
  <si>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</si>
  <si>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</si>
  <si>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</si>
  <si>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</si>
  <si>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</si>
  <si>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</si>
  <si>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</si>
  <si>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</si>
  <si>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</si>
  <si>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</si>
  <si>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</si>
  <si>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</si>
  <si>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</si>
  <si>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</si>
  <si>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</si>
  <si>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</si>
  <si>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</si>
  <si>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</si>
  <si>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</si>
  <si>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</si>
  <si>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</si>
  <si>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</si>
  <si>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</si>
  <si>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</si>
  <si>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</si>
  <si>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</si>
  <si>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</si>
  <si>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</si>
  <si>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</si>
  <si>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</si>
  <si>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</si>
  <si>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</si>
  <si>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</si>
  <si>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</si>
  <si>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</si>
  <si>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</si>
  <si>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</si>
  <si>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</si>
  <si>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</si>
  <si>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</si>
  <si>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</si>
  <si>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</si>
  <si>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</si>
  <si>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</si>
  <si>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</si>
  <si>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</si>
  <si>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</si>
  <si>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</si>
  <si>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</si>
  <si>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</si>
  <si>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</si>
  <si>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</si>
  <si>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</si>
  <si>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</si>
  <si>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</si>
  <si>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</si>
  <si>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</si>
  <si>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</si>
  <si>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</si>
  <si>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</si>
  <si>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</si>
  <si>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</si>
  <si>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</si>
  <si>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</si>
  <si>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</si>
  <si>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</si>
  <si>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</si>
  <si>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</si>
  <si>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</si>
  <si>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</si>
  <si>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</si>
  <si>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</si>
  <si>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</si>
  <si>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</si>
  <si>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</si>
  <si>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</si>
  <si>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</si>
  <si>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</si>
  <si>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</si>
  <si>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</si>
  <si>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</si>
  <si>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</si>
  <si>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</si>
  <si>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</si>
  <si>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</si>
  <si>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</si>
  <si>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</si>
  <si>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</si>
  <si>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</si>
  <si>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</si>
  <si>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</si>
  <si>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</si>
  <si>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</si>
  <si>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</si>
  <si>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</si>
  <si>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</si>
  <si>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</si>
  <si>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</si>
  <si>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</si>
  <si>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</si>
  <si>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</si>
  <si>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</si>
  <si>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</si>
  <si>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</si>
  <si>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</si>
  <si>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</si>
  <si>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</si>
  <si>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</si>
  <si>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</si>
  <si>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</si>
  <si>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</si>
  <si>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</si>
  <si>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</si>
  <si>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</si>
  <si>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</si>
  <si>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</si>
  <si>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</si>
  <si>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</si>
  <si>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</si>
  <si>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</si>
  <si>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</si>
  <si>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</si>
  <si>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</si>
  <si>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</si>
  <si>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</si>
  <si>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</si>
  <si>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</si>
  <si>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</si>
  <si>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</si>
  <si>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</si>
  <si>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</si>
  <si>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</si>
  <si>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</si>
  <si>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</si>
  <si>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</si>
  <si>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</si>
  <si>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</si>
  <si>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</si>
  <si>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</si>
  <si>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</si>
  <si>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</si>
  <si>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</si>
  <si>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</si>
  <si>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</si>
  <si>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</si>
  <si>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</si>
  <si>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</si>
  <si>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</si>
  <si>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</si>
  <si>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</si>
  <si>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</si>
  <si>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</si>
  <si>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</si>
  <si>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</si>
  <si>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</si>
  <si>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</si>
  <si>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</si>
  <si>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</si>
  <si>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</si>
  <si>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</si>
  <si>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</si>
  <si>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</si>
  <si>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</si>
  <si>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</si>
  <si>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</si>
  <si>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</si>
  <si>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</si>
  <si>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</si>
  <si>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</si>
  <si>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</si>
  <si>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</si>
  <si>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</si>
  <si>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</si>
  <si>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</si>
  <si>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</si>
  <si>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</si>
  <si>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</si>
  <si>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</si>
  <si>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</si>
  <si>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</si>
  <si>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</si>
  <si>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</si>
  <si>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</si>
  <si>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</si>
  <si>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</si>
  <si>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</si>
  <si>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</si>
  <si>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</si>
  <si>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</si>
  <si>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</si>
  <si>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</si>
  <si>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</si>
  <si>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</si>
  <si>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</si>
  <si>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</si>
  <si>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</si>
  <si>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</si>
  <si>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</si>
  <si>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</si>
  <si>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</si>
  <si>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</si>
  <si>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</si>
  <si>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</si>
  <si>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</si>
  <si>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</si>
  <si>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</si>
  <si>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</si>
  <si>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</si>
  <si>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</si>
  <si>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</si>
  <si>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</si>
  <si>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</si>
  <si>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</si>
  <si>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</si>
  <si>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</si>
  <si>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</si>
  <si>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</si>
  <si>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</si>
  <si>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</si>
  <si>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</si>
  <si>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</si>
  <si>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</si>
  <si>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</si>
  <si>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</si>
  <si>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</si>
  <si>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</si>
  <si>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</si>
  <si>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</si>
  <si>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</si>
  <si>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</si>
  <si>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</si>
  <si>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</si>
  <si>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</si>
  <si>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</si>
  <si>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</si>
  <si>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</si>
  <si>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</si>
  <si>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</si>
  <si>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</si>
  <si>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</si>
  <si>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</si>
  <si>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</si>
  <si>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</si>
  <si>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</si>
  <si>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</si>
  <si>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</si>
  <si>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</si>
  <si>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</si>
  <si>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</si>
  <si>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</si>
  <si>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</si>
  <si>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</si>
  <si>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</si>
  <si>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</si>
  <si>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</si>
  <si>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</si>
  <si>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</si>
  <si>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</si>
  <si>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</si>
  <si>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</si>
  <si>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</si>
  <si>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</si>
  <si>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</si>
  <si>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</si>
  <si>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</si>
  <si>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</si>
  <si>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</si>
  <si>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</si>
  <si>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</si>
  <si>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</si>
  <si>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</si>
  <si>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</si>
  <si>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</si>
  <si>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</si>
  <si>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</si>
  <si>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</si>
  <si>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</si>
  <si>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</si>
  <si>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</si>
  <si>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</si>
  <si>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</si>
  <si>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</si>
  <si>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</si>
  <si>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</si>
  <si>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</si>
  <si>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</si>
  <si>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</si>
  <si>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</si>
  <si>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</si>
  <si>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</si>
  <si>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</si>
  <si>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</si>
  <si>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</si>
  <si>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</si>
  <si>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</si>
  <si>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</si>
  <si>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</si>
  <si>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</si>
  <si>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</si>
  <si>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</si>
  <si>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</si>
  <si>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</si>
  <si>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</si>
  <si>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</si>
  <si>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</si>
  <si>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</si>
  <si>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</si>
  <si>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</si>
  <si>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</si>
  <si>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</si>
  <si>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</si>
  <si>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</si>
  <si>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</si>
  <si>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</si>
  <si>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</si>
  <si>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</si>
  <si>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</si>
  <si>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</si>
  <si>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</si>
  <si>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</si>
  <si>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</si>
  <si>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</si>
  <si>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</si>
  <si>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</si>
  <si>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</si>
  <si>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</si>
  <si>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</si>
  <si>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</si>
  <si>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</si>
  <si>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</si>
  <si>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</si>
  <si>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</si>
  <si>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</si>
  <si>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</si>
  <si>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</si>
  <si>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</si>
  <si>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</si>
  <si>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</si>
  <si>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</si>
  <si>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</si>
  <si>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</si>
  <si>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</si>
  <si>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</si>
  <si>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</si>
  <si>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</si>
  <si>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</si>
  <si>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</si>
  <si>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</si>
  <si>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</si>
  <si>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</si>
  <si>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</si>
  <si>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</si>
  <si>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</si>
  <si>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</si>
  <si>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</si>
  <si>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</si>
  <si>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</si>
  <si>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</si>
  <si>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</si>
  <si>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</si>
  <si>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</si>
  <si>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</si>
  <si>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</si>
  <si>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</si>
  <si>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</si>
  <si>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</si>
  <si>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</si>
  <si>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</si>
  <si>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</si>
  <si>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</si>
  <si>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</si>
  <si>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</si>
  <si>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</si>
  <si>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</si>
  <si>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</si>
  <si>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</si>
  <si>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</si>
  <si>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</si>
  <si>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</si>
  <si>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</si>
  <si>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</si>
  <si>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</si>
  <si>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</si>
  <si>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</si>
  <si>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</si>
  <si>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</si>
  <si>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</si>
  <si>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</si>
  <si>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</si>
  <si>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</si>
  <si>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</si>
  <si>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</si>
  <si>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</si>
  <si>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</si>
  <si>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</si>
  <si>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</si>
  <si>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</si>
  <si>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</si>
  <si>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</si>
  <si>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</si>
  <si>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</si>
  <si>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</si>
  <si>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</si>
  <si>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</si>
  <si>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</si>
  <si>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</si>
  <si>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</si>
  <si>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</si>
  <si>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</si>
  <si>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</si>
  <si>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</si>
  <si>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</si>
  <si>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</si>
  <si>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</si>
  <si>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</si>
  <si>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</si>
  <si>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</si>
  <si>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</si>
  <si>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</si>
  <si>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</si>
  <si>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</si>
  <si>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</si>
  <si>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</si>
  <si>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</si>
  <si>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</si>
  <si>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</si>
  <si>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</si>
  <si>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</si>
  <si>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</si>
  <si>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</si>
  <si>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</si>
  <si>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</si>
  <si>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</si>
  <si>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</si>
  <si>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</si>
  <si>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</si>
  <si>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</si>
  <si>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</si>
  <si>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</si>
  <si>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</si>
  <si>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</si>
  <si>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</si>
  <si>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</si>
  <si>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</si>
  <si>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</si>
  <si>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</si>
  <si>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</si>
  <si>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</si>
  <si>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</si>
  <si>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</si>
  <si>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</si>
  <si>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</si>
  <si>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</si>
  <si>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</si>
  <si>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</si>
  <si>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</si>
  <si>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</si>
  <si>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</si>
  <si>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</si>
  <si>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</si>
  <si>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</si>
  <si>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</si>
  <si>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</si>
  <si>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</si>
  <si>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</si>
  <si>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</si>
  <si>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</si>
  <si>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</si>
  <si>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</si>
  <si>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</si>
  <si>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</si>
  <si>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</si>
  <si>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</si>
  <si>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</si>
  <si>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</si>
  <si>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</si>
  <si>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</si>
  <si>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</si>
  <si>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</si>
  <si>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</si>
  <si>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</si>
  <si>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</si>
  <si>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</si>
  <si>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</si>
  <si>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</si>
  <si>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</si>
  <si>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</si>
  <si>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</si>
  <si>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</si>
  <si>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</si>
  <si>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</si>
  <si>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</si>
  <si>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</si>
  <si>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</si>
  <si>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</si>
  <si>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</si>
  <si>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</si>
  <si>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</si>
  <si>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</si>
  <si>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</si>
  <si>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</si>
  <si>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</si>
  <si>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</si>
  <si>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</si>
  <si>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</si>
  <si>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</si>
  <si>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</si>
  <si>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</si>
  <si>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</si>
  <si>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</si>
  <si>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</si>
  <si>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</si>
  <si>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</si>
  <si>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</si>
  <si>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</si>
  <si>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</si>
  <si>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</si>
  <si>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</si>
  <si>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</si>
  <si>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</si>
  <si>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</si>
  <si>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</si>
  <si>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</si>
  <si>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</si>
  <si>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</si>
  <si>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</si>
  <si>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</si>
  <si>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</si>
  <si>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</si>
  <si>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</si>
  <si>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</si>
  <si>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</si>
  <si>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</si>
  <si>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</si>
  <si>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</si>
  <si>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</si>
  <si>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</si>
  <si>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</si>
  <si>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</si>
  <si>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</si>
  <si>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</si>
  <si>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</si>
  <si>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</si>
  <si>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</si>
  <si>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</si>
  <si>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</si>
  <si>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</si>
  <si>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</si>
  <si>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</si>
  <si>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</si>
  <si>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</si>
  <si>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</si>
  <si>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</si>
  <si>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</si>
  <si>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</si>
  <si>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</si>
  <si>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</si>
  <si>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</si>
  <si>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</si>
  <si>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</si>
  <si>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</si>
  <si>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</si>
  <si>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</si>
  <si>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</si>
  <si>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</si>
  <si>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</si>
  <si>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</si>
  <si>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</si>
  <si>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</si>
  <si>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</si>
  <si>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</si>
  <si>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</si>
  <si>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</si>
  <si>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</si>
  <si>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</si>
  <si>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</si>
  <si>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</si>
  <si>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</si>
  <si>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</si>
  <si>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</si>
  <si>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</si>
  <si>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</si>
  <si>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</si>
  <si>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</si>
  <si>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</si>
  <si>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</si>
  <si>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</si>
  <si>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</si>
  <si>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</si>
  <si>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</si>
  <si>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</si>
  <si>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</si>
  <si>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</si>
  <si>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</si>
  <si>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</si>
  <si>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</si>
  <si>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</si>
  <si>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</si>
  <si>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</si>
  <si>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</si>
  <si>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</si>
  <si>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</si>
  <si>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</si>
  <si>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</si>
  <si>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</si>
  <si>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</si>
  <si>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</si>
  <si>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</si>
  <si>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</si>
  <si>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</si>
  <si>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</si>
  <si>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</si>
  <si>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</si>
  <si>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</si>
  <si>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</si>
  <si>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</si>
  <si>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</si>
  <si>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</si>
  <si>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</si>
  <si>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</si>
  <si>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</si>
  <si>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</si>
  <si>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</si>
  <si>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</si>
  <si>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</si>
  <si>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</si>
  <si>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</si>
  <si>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</si>
  <si>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</si>
  <si>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</si>
  <si>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</si>
  <si>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</si>
  <si>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</si>
  <si>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</si>
  <si>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</si>
  <si>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</si>
  <si>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</si>
  <si>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</si>
  <si>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</si>
  <si>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</si>
  <si>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</si>
  <si>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</si>
  <si>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</si>
  <si>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</si>
  <si>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</si>
  <si>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</si>
  <si>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</si>
  <si>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</si>
  <si>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</si>
  <si>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</si>
  <si>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</si>
  <si>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</si>
  <si>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</si>
  <si>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</si>
  <si>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</si>
  <si>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</si>
  <si>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</si>
  <si>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</si>
  <si>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</si>
  <si>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</si>
  <si>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</si>
  <si>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</si>
  <si>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</si>
  <si>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</si>
  <si>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</si>
  <si>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</si>
  <si>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</si>
  <si>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</si>
  <si>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</si>
  <si>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</si>
  <si>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</si>
  <si>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</si>
  <si>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</si>
  <si>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</si>
  <si>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</si>
  <si>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</si>
  <si>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</si>
  <si>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</si>
  <si>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</si>
  <si>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</si>
  <si>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</si>
  <si>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</si>
  <si>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</si>
  <si>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</si>
  <si>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</si>
  <si>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</si>
  <si>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</si>
  <si>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</si>
  <si>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</si>
  <si>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</si>
  <si>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</si>
  <si>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</si>
  <si>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</si>
  <si>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</si>
  <si>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</si>
  <si>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</si>
  <si>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</si>
  <si>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</si>
  <si>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</si>
  <si>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</si>
  <si>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</si>
  <si>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</si>
  <si>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</si>
  <si>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</si>
  <si>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</si>
  <si>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</si>
  <si>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</si>
  <si>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</si>
  <si>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</si>
  <si>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</si>
  <si>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</si>
  <si>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</si>
  <si>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</si>
  <si>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</si>
  <si>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</si>
  <si>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</si>
  <si>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</si>
  <si>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</si>
  <si>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</si>
  <si>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</si>
  <si>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</si>
  <si>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</si>
  <si>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</si>
  <si>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</si>
  <si>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</si>
  <si>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</si>
  <si>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</si>
  <si>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</si>
  <si>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</si>
  <si>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</si>
  <si>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</si>
  <si>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</si>
  <si>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</si>
  <si>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</si>
  <si>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</si>
  <si>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</si>
  <si>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</si>
  <si>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</si>
  <si>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</si>
  <si>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</si>
  <si>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</si>
  <si>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</si>
  <si>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</si>
  <si>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</si>
  <si>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</si>
  <si>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</si>
  <si>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</si>
  <si>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</si>
  <si>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</si>
  <si>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</si>
  <si>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</si>
  <si>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</si>
  <si>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</si>
  <si>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</si>
  <si>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</si>
  <si>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</si>
  <si>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</si>
  <si>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</si>
  <si>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</si>
  <si>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</si>
  <si>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</si>
  <si>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</si>
  <si>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</si>
  <si>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</si>
  <si>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</si>
  <si>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</si>
  <si>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</si>
  <si>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</si>
  <si>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</si>
  <si>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</si>
  <si>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</si>
  <si>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</si>
  <si>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</si>
  <si>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</si>
  <si>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</si>
  <si>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</si>
  <si>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</si>
  <si>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</si>
  <si>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</si>
  <si>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</si>
  <si>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</si>
  <si>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</si>
  <si>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</si>
  <si>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</si>
  <si>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</si>
  <si>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</si>
  <si>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</si>
  <si>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</si>
  <si>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</si>
  <si>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</si>
  <si>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</si>
  <si>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</si>
  <si>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</si>
  <si>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</si>
  <si>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</si>
  <si>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</si>
  <si>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</si>
  <si>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</si>
  <si>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</si>
  <si>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</si>
  <si>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</si>
  <si>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</si>
  <si>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</si>
  <si>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</si>
  <si>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</si>
  <si>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</si>
  <si>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</si>
  <si>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</si>
  <si>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</si>
  <si>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</si>
  <si>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</si>
  <si>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</si>
  <si>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</si>
  <si>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</si>
  <si>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</si>
  <si>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</si>
  <si>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</si>
  <si>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</si>
  <si>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</si>
  <si>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</si>
  <si>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</si>
  <si>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</si>
  <si>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</si>
  <si>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</si>
  <si>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</si>
  <si>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</si>
  <si>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</si>
  <si>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</si>
  <si>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</si>
  <si>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</si>
  <si>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</si>
  <si>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</si>
  <si>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</si>
  <si>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</si>
  <si>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</si>
  <si>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</si>
  <si>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</si>
  <si>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</si>
  <si>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</si>
  <si>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</si>
  <si>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</si>
  <si>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</si>
  <si>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</si>
  <si>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</si>
  <si>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</si>
  <si>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</si>
  <si>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</si>
  <si>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</si>
  <si>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</si>
  <si>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</si>
  <si>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</si>
  <si>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</si>
  <si>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</si>
  <si>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</si>
  <si>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</si>
  <si>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</si>
  <si>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</si>
  <si>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</si>
  <si>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</si>
  <si>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</si>
  <si>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</si>
  <si>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</si>
  <si>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</si>
  <si>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</si>
  <si>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</si>
  <si>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</si>
  <si>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</si>
  <si>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</si>
  <si>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</si>
  <si>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</si>
  <si>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</si>
  <si>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</si>
  <si>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</si>
  <si>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</si>
  <si>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</si>
  <si>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</si>
  <si>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</si>
  <si>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</si>
  <si>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</si>
  <si>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</si>
  <si>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</si>
  <si>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</si>
  <si>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</si>
  <si>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</si>
  <si>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</si>
  <si>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</si>
  <si>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</si>
  <si>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</si>
  <si>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</si>
  <si>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</si>
  <si>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</si>
  <si>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</si>
  <si>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</si>
  <si>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</si>
  <si>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</si>
  <si>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</si>
  <si>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</si>
  <si>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</si>
  <si>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</si>
  <si>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</si>
  <si>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</si>
  <si>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</si>
  <si>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</si>
  <si>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</si>
  <si>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</si>
  <si>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</si>
  <si>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</si>
  <si>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</si>
  <si>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</si>
  <si>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</si>
  <si>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</si>
  <si>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</si>
  <si>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</si>
  <si>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</si>
  <si>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</si>
  <si>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</si>
  <si>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</si>
  <si>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</si>
  <si>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</si>
  <si>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</si>
  <si>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</si>
  <si>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</si>
  <si>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</si>
  <si>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</si>
  <si>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</si>
  <si>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</si>
  <si>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</si>
  <si>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</si>
  <si>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</si>
  <si>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</si>
  <si>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</si>
  <si>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</si>
  <si>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</si>
  <si>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</si>
  <si>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</si>
  <si>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</si>
  <si>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</si>
  <si>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</si>
  <si>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</si>
  <si>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</si>
  <si>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</si>
  <si>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</si>
  <si>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</si>
  <si>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</si>
  <si>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</si>
  <si>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</si>
  <si>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</si>
  <si>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</si>
  <si>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</si>
  <si>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</si>
  <si>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</si>
  <si>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</si>
  <si>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</si>
  <si>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</si>
  <si>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</si>
  <si>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</si>
  <si>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</si>
  <si>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</si>
  <si>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</si>
  <si>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</si>
  <si>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</si>
  <si>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</si>
  <si>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</si>
  <si>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</si>
  <si>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</si>
  <si>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</si>
  <si>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</si>
  <si>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</si>
  <si>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</si>
  <si>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</si>
  <si>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</si>
  <si>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</si>
  <si>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</si>
  <si>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</si>
  <si>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</si>
  <si>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</si>
  <si>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</si>
  <si>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</si>
  <si>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</si>
  <si>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</si>
  <si>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</si>
  <si>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</si>
  <si>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</si>
  <si>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</si>
  <si>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</si>
  <si>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</si>
  <si>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</si>
  <si>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</si>
  <si>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</si>
  <si>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</si>
  <si>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</si>
  <si>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</si>
  <si>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</si>
  <si>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</si>
  <si>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</si>
  <si>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</si>
  <si>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</si>
  <si>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</si>
  <si>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</si>
  <si>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</si>
  <si>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</si>
  <si>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</si>
  <si>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</si>
  <si>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</si>
  <si>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</si>
  <si>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</si>
  <si>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</si>
  <si>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</si>
  <si>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</si>
  <si>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</si>
  <si>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</si>
  <si>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</si>
  <si>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</si>
  <si>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</si>
  <si>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</si>
  <si>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</si>
  <si>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</si>
  <si>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</si>
  <si>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</si>
  <si>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</si>
  <si>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</si>
  <si>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</si>
  <si>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</si>
  <si>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</si>
  <si>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</si>
  <si>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</si>
  <si>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</si>
  <si>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</si>
  <si>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</si>
  <si>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</si>
  <si>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</si>
  <si>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</si>
  <si>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</si>
  <si>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</si>
  <si>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</si>
  <si>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</si>
  <si>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</si>
  <si>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</si>
  <si>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</si>
  <si>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</si>
  <si>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</si>
  <si>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</si>
  <si>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</si>
  <si>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</si>
  <si>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</si>
  <si>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</si>
  <si>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</si>
  <si>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</si>
  <si>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</si>
  <si>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</si>
  <si>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</si>
  <si>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</si>
  <si>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</si>
  <si>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</si>
  <si>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</si>
  <si>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</si>
  <si>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</si>
  <si>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</si>
  <si>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</si>
  <si>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</si>
  <si>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</si>
  <si>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</si>
  <si>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</si>
  <si>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</si>
  <si>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</si>
  <si>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</si>
  <si>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</si>
  <si>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</si>
  <si>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</si>
  <si>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</si>
  <si>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</si>
  <si>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</si>
  <si>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</si>
  <si>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</si>
  <si>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</si>
  <si>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</si>
  <si>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</si>
  <si>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</si>
  <si>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</si>
  <si>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</si>
  <si>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</si>
  <si>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</si>
  <si>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</si>
  <si>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</si>
  <si>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</si>
  <si>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</si>
  <si>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</si>
  <si>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</si>
  <si>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</si>
  <si>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</si>
  <si>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</si>
  <si>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</si>
  <si>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</si>
  <si>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</si>
  <si>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</si>
  <si>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</si>
  <si>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</si>
  <si>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</si>
  <si>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</si>
  <si>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</si>
  <si>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</si>
  <si>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</si>
  <si>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</si>
  <si>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</si>
  <si>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</si>
  <si>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</si>
  <si>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</si>
  <si>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</si>
  <si>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</si>
  <si>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</si>
  <si>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</si>
  <si>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</si>
  <si>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</si>
  <si>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</si>
  <si>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</si>
  <si>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</si>
  <si>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</si>
  <si>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</si>
  <si>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</si>
  <si>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</si>
  <si>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</si>
  <si>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</si>
  <si>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</si>
  <si>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</si>
  <si>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</si>
  <si>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</si>
  <si>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</si>
  <si>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</si>
  <si>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</si>
  <si>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</si>
  <si>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</si>
  <si>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</si>
  <si>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</si>
  <si>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</si>
  <si>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</si>
  <si>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</si>
  <si>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</si>
  <si>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</si>
  <si>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</si>
  <si>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</si>
  <si>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</si>
  <si>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</si>
  <si>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</si>
  <si>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</si>
  <si>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</si>
  <si>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</si>
  <si>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</si>
  <si>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</si>
  <si>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</si>
  <si>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</si>
  <si>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</si>
  <si>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</si>
  <si>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</si>
  <si>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</si>
  <si>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</si>
  <si>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</si>
  <si>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</si>
  <si>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</si>
  <si>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</si>
  <si>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</si>
  <si>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</si>
  <si>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</si>
  <si>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</si>
  <si>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</si>
  <si>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</si>
  <si>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</si>
  <si>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</si>
  <si>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</si>
  <si>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</si>
  <si>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</si>
  <si>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</si>
  <si>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</si>
  <si>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</si>
  <si>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</si>
  <si>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</si>
  <si>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</si>
  <si>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</si>
  <si>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</si>
  <si>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</si>
  <si>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</si>
  <si>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</si>
  <si>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</si>
  <si>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</si>
  <si>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</si>
  <si>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</si>
  <si>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</si>
  <si>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</si>
  <si>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</si>
  <si>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</si>
  <si>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</si>
  <si>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</si>
  <si>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</si>
  <si>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</si>
  <si>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</si>
  <si>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</si>
  <si>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</si>
  <si>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</si>
  <si>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</si>
  <si>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</si>
  <si>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</si>
  <si>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</si>
  <si>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</si>
  <si>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</si>
  <si>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</si>
  <si>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</si>
  <si>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</si>
  <si>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</si>
  <si>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</si>
  <si>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</si>
  <si>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</si>
  <si>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</si>
  <si>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</si>
  <si>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</si>
  <si>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</si>
  <si>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</si>
  <si>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</si>
  <si>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</si>
  <si>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</si>
  <si>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</si>
  <si>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</si>
  <si>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</si>
  <si>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</si>
  <si>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</si>
  <si>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</si>
  <si>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</si>
  <si>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</si>
  <si>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</si>
  <si>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</si>
  <si>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</si>
  <si>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</si>
  <si>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</si>
  <si>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</si>
  <si>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</si>
  <si>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</si>
  <si>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</si>
  <si>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</si>
  <si>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</si>
  <si>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</si>
  <si>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</si>
  <si>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</si>
  <si>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</si>
  <si>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</si>
  <si>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</si>
  <si>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</si>
  <si>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</si>
  <si>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</si>
  <si>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</si>
  <si>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</si>
  <si>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</si>
  <si>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</si>
  <si>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</si>
  <si>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</si>
  <si>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</si>
  <si>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</si>
  <si>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</si>
  <si>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</si>
  <si>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</si>
  <si>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</si>
  <si>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</si>
  <si>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</si>
  <si>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</si>
  <si>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</si>
  <si>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</si>
  <si>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</si>
  <si>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</si>
  <si>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</si>
  <si>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</si>
  <si>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</si>
  <si>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</si>
  <si>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</si>
  <si>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</si>
  <si>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</si>
  <si>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</si>
  <si>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</si>
  <si>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</si>
  <si>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</si>
  <si>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</si>
  <si>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</si>
  <si>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</si>
  <si>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</si>
  <si>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</si>
  <si>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</si>
  <si>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</si>
  <si>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</si>
  <si>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</si>
  <si>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</si>
  <si>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</si>
  <si>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</si>
  <si>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</si>
  <si>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</si>
  <si>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</si>
  <si>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</si>
  <si>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</si>
  <si>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</si>
  <si>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</si>
  <si>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</si>
  <si>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</si>
  <si>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</si>
  <si>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</si>
  <si>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</si>
  <si>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</si>
  <si>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</si>
  <si>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</si>
  <si>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</si>
  <si>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</si>
  <si>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</si>
  <si>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</si>
  <si>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</si>
  <si>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</si>
  <si>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</si>
  <si>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</si>
  <si>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</si>
  <si>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</si>
  <si>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</si>
  <si>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</si>
  <si>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</si>
  <si>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</si>
  <si>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</si>
  <si>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</si>
  <si>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</si>
  <si>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</si>
  <si>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</si>
  <si>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</si>
  <si>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</si>
  <si>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</si>
  <si>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</si>
  <si>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</si>
  <si>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</si>
  <si>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</si>
  <si>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</si>
  <si>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</si>
  <si>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</si>
  <si>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</si>
  <si>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</si>
  <si>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</si>
  <si>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</si>
  <si>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</si>
  <si>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</si>
  <si>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</si>
  <si>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</si>
  <si>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</si>
  <si>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</si>
  <si>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</si>
  <si>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</si>
  <si>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</si>
  <si>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</si>
  <si>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</si>
  <si>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</si>
  <si>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</si>
  <si>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</si>
  <si>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</si>
  <si>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</si>
  <si>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</si>
  <si>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</si>
  <si>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</si>
  <si>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</si>
  <si>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</si>
  <si>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</si>
  <si>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</si>
  <si>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</si>
  <si>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</si>
  <si>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</si>
  <si>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</si>
  <si>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</si>
  <si>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</si>
  <si>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</si>
  <si>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</si>
  <si>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</si>
  <si>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</si>
  <si>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</si>
  <si>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</si>
  <si>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</si>
  <si>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</si>
  <si>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</si>
  <si>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</si>
  <si>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</si>
  <si>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</si>
  <si>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</si>
  <si>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</si>
  <si>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</si>
  <si>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</si>
  <si>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</si>
  <si>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</si>
  <si>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</si>
  <si>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</si>
  <si>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</si>
  <si>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</si>
  <si>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</si>
  <si>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</si>
  <si>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</si>
  <si>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</si>
  <si>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</si>
  <si>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</si>
  <si>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</si>
  <si>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</si>
  <si>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</si>
  <si>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</si>
  <si>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</si>
  <si>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</si>
  <si>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</si>
  <si>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</si>
  <si>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</si>
  <si>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</si>
  <si>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</si>
  <si>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</si>
  <si>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</si>
  <si>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</si>
  <si>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</si>
  <si>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</si>
  <si>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</si>
  <si>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</si>
  <si>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</si>
  <si>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</si>
  <si>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</si>
  <si>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</si>
  <si>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</si>
  <si>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</si>
  <si>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</si>
  <si>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</si>
  <si>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</si>
  <si>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</si>
  <si>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</si>
  <si>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</si>
  <si>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</si>
  <si>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</si>
  <si>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</si>
  <si>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</si>
  <si>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</si>
  <si>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</si>
  <si>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</si>
  <si>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</si>
  <si>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</si>
  <si>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</si>
  <si>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</si>
  <si>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</si>
  <si>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</si>
  <si>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</si>
  <si>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</si>
  <si>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</si>
  <si>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</si>
  <si>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</si>
  <si>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</si>
  <si>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</si>
  <si>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</si>
  <si>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</si>
  <si>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</si>
  <si>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</si>
  <si>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</si>
  <si>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</si>
  <si>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</si>
  <si>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</si>
  <si>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</si>
  <si>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</si>
  <si>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</si>
  <si>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</si>
  <si>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</si>
  <si>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</si>
  <si>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</si>
  <si>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</si>
  <si>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</si>
  <si>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</si>
  <si>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</si>
  <si>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</si>
  <si>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</si>
  <si>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</si>
  <si>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</si>
  <si>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</si>
  <si>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</si>
  <si>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</si>
  <si>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</si>
  <si>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</si>
  <si>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</si>
  <si>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</si>
  <si>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</si>
  <si>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</si>
  <si>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</si>
  <si>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</si>
  <si>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</si>
  <si>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</si>
  <si>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</si>
  <si>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</si>
  <si>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</si>
  <si>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</si>
  <si>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</si>
  <si>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</si>
  <si>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</si>
  <si>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</si>
  <si>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</si>
  <si>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</si>
  <si>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</si>
  <si>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</si>
  <si>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</si>
  <si>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</si>
  <si>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</si>
  <si>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</si>
  <si>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</si>
  <si>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</si>
  <si>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</si>
  <si>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</si>
  <si>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</si>
  <si>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</si>
  <si>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</si>
  <si>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</si>
  <si>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</si>
  <si>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</si>
  <si>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</si>
  <si>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</si>
  <si>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</si>
  <si>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</si>
  <si>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</si>
  <si>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</si>
  <si>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</si>
  <si>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</si>
  <si>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</si>
  <si>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</si>
  <si>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</si>
  <si>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</si>
  <si>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</si>
  <si>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</si>
  <si>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</si>
  <si>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</si>
  <si>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</si>
  <si>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</si>
  <si>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</si>
  <si>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</si>
  <si>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</si>
  <si>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</si>
  <si>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</si>
  <si>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</si>
  <si>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</si>
  <si>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</si>
  <si>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</si>
  <si>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</si>
  <si>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</si>
  <si>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</si>
  <si>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</si>
  <si>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</si>
  <si>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</si>
  <si>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</si>
  <si>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</si>
  <si>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</si>
  <si>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</si>
  <si>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</si>
  <si>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</si>
  <si>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</si>
  <si>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</si>
  <si>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</si>
  <si>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</si>
  <si>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</si>
  <si>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</si>
  <si>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</si>
  <si>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</si>
  <si>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</si>
  <si>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</si>
  <si>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</si>
  <si>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</si>
  <si>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</si>
  <si>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</si>
  <si>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</si>
  <si>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</si>
  <si>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</si>
  <si>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</si>
  <si>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</si>
  <si>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</si>
  <si>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</si>
  <si>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</si>
  <si>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</si>
  <si>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</si>
  <si>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</si>
  <si>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</si>
  <si>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</si>
  <si>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</si>
  <si>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</si>
  <si>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</si>
  <si>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</si>
  <si>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</si>
  <si>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</si>
  <si>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</si>
  <si>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</si>
  <si>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</si>
  <si>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</si>
  <si>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</si>
  <si>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</si>
  <si>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</si>
  <si>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</si>
  <si>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</si>
  <si>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</si>
  <si>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</si>
  <si>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</si>
  <si>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</si>
  <si>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</si>
  <si>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</si>
  <si>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</si>
  <si>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</si>
  <si>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</si>
  <si>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</si>
  <si>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</si>
  <si>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</si>
  <si>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</si>
  <si>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</si>
  <si>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</si>
  <si>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</si>
  <si>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</si>
  <si>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</si>
  <si>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</si>
  <si>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</si>
  <si>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</si>
  <si>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</si>
  <si>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</si>
  <si>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</si>
  <si>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</si>
  <si>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</si>
  <si>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</si>
  <si>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</si>
  <si>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</si>
  <si>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</si>
  <si>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</si>
  <si>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</si>
  <si>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</si>
  <si>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</si>
  <si>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</si>
  <si>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</si>
  <si>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</si>
  <si>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</si>
  <si>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</si>
  <si>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</si>
  <si>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</si>
  <si>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</si>
  <si>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</si>
  <si>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</si>
  <si>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</si>
  <si>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</si>
  <si>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</si>
  <si>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</si>
  <si>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</si>
  <si>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</si>
  <si>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</si>
  <si>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</si>
  <si>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</si>
  <si>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</si>
  <si>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</si>
  <si>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</si>
  <si>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</si>
  <si>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</si>
  <si>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</si>
  <si>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</si>
  <si>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</si>
  <si>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</si>
  <si>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</si>
  <si>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</si>
  <si>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</si>
  <si>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</si>
  <si>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</si>
  <si>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</si>
  <si>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</si>
  <si>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</si>
  <si>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</si>
  <si>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</si>
  <si>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</si>
  <si>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</si>
  <si>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</si>
  <si>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</si>
  <si>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</si>
  <si>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</si>
  <si>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</si>
  <si>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</si>
  <si>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</si>
  <si>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</si>
  <si>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</si>
  <si>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</si>
  <si>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</si>
  <si>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</si>
  <si>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</si>
  <si>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</si>
  <si>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</si>
  <si>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</si>
  <si>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</si>
  <si>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</si>
  <si>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</si>
  <si>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</si>
  <si>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</si>
  <si>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</si>
  <si>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</si>
  <si>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</si>
  <si>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</si>
  <si>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</si>
  <si>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</si>
  <si>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</si>
  <si>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</si>
  <si>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</si>
  <si>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</si>
  <si>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</si>
  <si>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</si>
  <si>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</si>
  <si>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</si>
  <si>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</si>
  <si>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</si>
  <si>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</si>
  <si>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</si>
  <si>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</si>
  <si>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</si>
  <si>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</si>
  <si>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</si>
  <si>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</si>
  <si>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</si>
  <si>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</si>
  <si>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</si>
  <si>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</si>
  <si>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</si>
  <si>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</si>
  <si>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</si>
  <si>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</si>
  <si>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</si>
  <si>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</si>
  <si>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</si>
  <si>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</si>
  <si>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</si>
  <si>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</si>
  <si>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</si>
  <si>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</si>
  <si>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</si>
  <si>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</si>
  <si>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</si>
  <si>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</si>
  <si>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</si>
  <si>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</si>
  <si>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</si>
  <si>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</si>
  <si>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</si>
  <si>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</si>
  <si>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</si>
  <si>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</si>
  <si>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</si>
  <si>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</si>
  <si>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</si>
  <si>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</si>
  <si>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</si>
  <si>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</si>
  <si>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</si>
  <si>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</si>
  <si>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</si>
  <si>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</si>
  <si>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</si>
  <si>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</si>
  <si>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</si>
  <si>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</si>
  <si>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</si>
  <si>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</si>
  <si>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</si>
  <si>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</si>
  <si>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</si>
  <si>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</si>
  <si>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</si>
  <si>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</si>
  <si>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</si>
  <si>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</si>
  <si>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</si>
  <si>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</si>
  <si>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</si>
  <si>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</si>
  <si>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</si>
  <si>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</si>
  <si>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</si>
  <si>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</si>
  <si>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</si>
  <si>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</si>
  <si>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</si>
  <si>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</si>
  <si>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</si>
  <si>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</si>
  <si>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</si>
  <si>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</si>
  <si>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</si>
  <si>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</si>
  <si>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</si>
  <si>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</si>
  <si>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</si>
  <si>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</si>
  <si>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</si>
  <si>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</si>
  <si>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</si>
  <si>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</si>
  <si>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</si>
  <si>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</si>
  <si>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</si>
  <si>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</si>
  <si>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</si>
  <si>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</si>
  <si>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</si>
  <si>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</si>
  <si>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</si>
  <si>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</si>
  <si>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</si>
  <si>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</si>
  <si>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</si>
  <si>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</si>
  <si>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</si>
  <si>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</si>
  <si>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</si>
  <si>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</si>
  <si>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</si>
  <si>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</si>
  <si>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</si>
  <si>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</si>
  <si>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</si>
  <si>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</si>
  <si>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</si>
  <si>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</si>
  <si>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</si>
  <si>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</si>
  <si>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</si>
  <si>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</si>
  <si>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</si>
  <si>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</si>
  <si>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</si>
  <si>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</si>
  <si>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</si>
  <si>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</si>
  <si>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</si>
  <si>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</si>
  <si>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</si>
  <si>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</si>
  <si>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</si>
  <si>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</si>
  <si>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</si>
  <si>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</si>
  <si>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</si>
  <si>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</si>
  <si>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</si>
  <si>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</si>
  <si>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</si>
  <si>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</si>
  <si>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</si>
  <si>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</si>
  <si>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</si>
  <si>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</si>
  <si>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</si>
  <si>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</si>
  <si>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</si>
  <si>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</si>
  <si>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</si>
  <si>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</si>
  <si>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</si>
  <si>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</si>
  <si>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</si>
  <si>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</si>
  <si>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</si>
  <si>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</si>
  <si>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</si>
  <si>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</si>
  <si>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</si>
  <si>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</si>
  <si>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</si>
  <si>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</si>
  <si>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</si>
  <si>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</si>
  <si>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</si>
  <si>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</si>
  <si>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</si>
  <si>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</si>
  <si>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</si>
  <si>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</si>
  <si>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</si>
  <si>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</si>
  <si>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</si>
  <si>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</si>
  <si>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</si>
  <si>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</si>
  <si>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</si>
  <si>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</si>
  <si>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</si>
  <si>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</si>
  <si>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</si>
  <si>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</si>
  <si>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</si>
  <si>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</si>
  <si>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</si>
  <si>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</si>
  <si>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</si>
  <si>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</si>
  <si>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</si>
  <si>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</si>
  <si>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</si>
  <si>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</si>
  <si>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</si>
  <si>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</si>
  <si>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</si>
  <si>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</si>
  <si>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</si>
  <si>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</si>
  <si>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</si>
  <si>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</si>
  <si>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</si>
  <si>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</si>
  <si>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</si>
  <si>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</si>
  <si>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</si>
  <si>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</si>
  <si>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</si>
  <si>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</si>
  <si>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</si>
  <si>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</si>
  <si>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</si>
  <si>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</si>
  <si>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</si>
  <si>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</si>
  <si>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</si>
  <si>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</si>
  <si>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</si>
  <si>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</si>
  <si>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</si>
  <si>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</si>
  <si>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</si>
  <si>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</si>
  <si>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</si>
  <si>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</si>
  <si>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</si>
  <si>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</si>
  <si>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</si>
  <si>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</si>
  <si>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</si>
  <si>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</si>
  <si>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</si>
  <si>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</si>
  <si>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</si>
  <si>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</si>
  <si>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</si>
  <si>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</si>
  <si>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</si>
  <si>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</si>
  <si>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</si>
  <si>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</si>
  <si>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</si>
  <si>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</si>
  <si>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</si>
  <si>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</si>
  <si>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</si>
  <si>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</si>
  <si>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</si>
  <si>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</si>
  <si>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</si>
  <si>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</si>
  <si>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</si>
  <si>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</si>
  <si>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</si>
  <si>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</si>
  <si>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</si>
  <si>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</si>
  <si>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</si>
  <si>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</si>
  <si>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</si>
  <si>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</si>
  <si>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</si>
  <si>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</si>
  <si>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</si>
  <si>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</si>
  <si>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</si>
  <si>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</si>
  <si>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</si>
  <si>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</si>
  <si>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</si>
  <si>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</si>
  <si>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</si>
  <si>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</si>
  <si>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</si>
  <si>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</si>
  <si>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</si>
  <si>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</si>
  <si>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</si>
  <si>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</si>
  <si>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</si>
  <si>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</si>
  <si>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</si>
  <si>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</si>
  <si>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</si>
  <si>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</si>
  <si>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</si>
  <si>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</si>
  <si>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</si>
  <si>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</si>
  <si>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</si>
  <si>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</si>
  <si>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</si>
  <si>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</si>
  <si>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</si>
  <si>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</si>
  <si>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</si>
  <si>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</si>
  <si>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</si>
  <si>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</si>
  <si>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</si>
  <si>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</si>
  <si>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</si>
  <si>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</si>
  <si>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</si>
  <si>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</si>
  <si>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</si>
  <si>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</si>
  <si>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</si>
  <si>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</si>
  <si>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</si>
  <si>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</si>
  <si>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</si>
  <si>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</si>
  <si>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</si>
  <si>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</si>
  <si>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</si>
  <si>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</si>
  <si>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</si>
  <si>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</si>
  <si>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</si>
  <si>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</si>
  <si>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</si>
  <si>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</si>
  <si>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</si>
  <si>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</si>
  <si>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</si>
  <si>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</si>
  <si>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</si>
  <si>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</si>
  <si>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</si>
  <si>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</si>
  <si>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</si>
  <si>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</si>
  <si>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</si>
  <si>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</si>
  <si>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</si>
  <si>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</si>
  <si>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</si>
  <si>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</si>
  <si>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</si>
  <si>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</si>
  <si>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</si>
  <si>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</si>
  <si>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</si>
  <si>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</si>
  <si>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</si>
  <si>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</si>
  <si>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</si>
  <si>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</si>
  <si>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</si>
  <si>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</si>
  <si>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</si>
  <si>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</si>
  <si>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</si>
  <si>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</si>
  <si>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</si>
  <si>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</si>
  <si>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</si>
  <si>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</si>
  <si>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</si>
  <si>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</si>
  <si>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</si>
  <si>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</si>
  <si>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</si>
  <si>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</si>
  <si>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</si>
  <si>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</si>
  <si>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</si>
  <si>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</si>
  <si>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</si>
  <si>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</si>
  <si>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</si>
  <si>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</si>
  <si>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</si>
  <si>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</si>
  <si>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</si>
  <si>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</si>
  <si>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</si>
  <si>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</si>
  <si>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</si>
  <si>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</si>
  <si>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</si>
  <si>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</si>
  <si>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</si>
  <si>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</si>
  <si>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</si>
  <si>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</si>
  <si>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</si>
  <si>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</si>
  <si>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</si>
  <si>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</si>
  <si>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</si>
  <si>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</si>
  <si>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</si>
  <si>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</si>
  <si>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</si>
  <si>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</si>
  <si>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</si>
  <si>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</si>
  <si>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</si>
  <si>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</si>
  <si>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</si>
  <si>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</si>
  <si>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</si>
  <si>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</si>
  <si>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</si>
  <si>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</si>
  <si>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2021-66-10001550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</si>
</sst>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0" zoomScale="75" zoomScaleNormal="75" zoomScaleSheetLayoutView="40" zoomScalePageLayoutView="40" workbookViewId="0">
      <selection activeCell="N119" sqref="N1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2695</v>
      </c>
      <c r="D15" s="35"/>
      <c r="E15" s="35"/>
      <c r="F15" s="5"/>
      <c r="G15" s="32" t="s">
        <v>1168</v>
      </c>
      <c r="H15" s="103" t="s">
        <v>711</v>
      </c>
      <c r="I15" s="32" t="s">
        <v>2624</v>
      </c>
      <c r="J15" s="108" t="s">
        <v>2626</v>
      </c>
      <c r="L15" s="219" t="s">
        <v>8</v>
      </c>
      <c r="M15" s="219"/>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238"/>
      <c r="I20" s="142" t="s">
        <v>396</v>
      </c>
      <c r="J20" s="143" t="s">
        <v>874</v>
      </c>
      <c r="K20" s="144">
        <v>3848586135</v>
      </c>
      <c r="L20" s="145">
        <v>44193</v>
      </c>
      <c r="M20" s="145">
        <v>44561</v>
      </c>
      <c r="N20" s="129">
        <f>+(M20-L20)/30</f>
        <v>12.266666666666667</v>
      </c>
      <c r="O20" s="132"/>
      <c r="U20" s="128"/>
      <c r="V20" s="105">
        <f ca="1">NOW()</f>
        <v>44194.665317361112</v>
      </c>
      <c r="W20" s="105">
        <f ca="1">NOW()</f>
        <v>44194.665317361112</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3"/>
      <c r="I37" s="124"/>
      <c r="J37" s="124"/>
      <c r="K37" s="124"/>
      <c r="L37" s="124"/>
      <c r="M37" s="124"/>
      <c r="N37" s="124"/>
      <c r="O37" s="125"/>
    </row>
    <row r="38" spans="1:16" ht="21" customHeight="1" x14ac:dyDescent="0.25">
      <c r="A38" s="9"/>
      <c r="B38" s="233" t="str">
        <f>VLOOKUP(B20,EAS!A2:B1439,2,0)</f>
        <v>FUNDACION PARA EL DESARROLLO DE LA CALIDAD EDUCATIVA</v>
      </c>
      <c r="C38" s="233"/>
      <c r="D38" s="233"/>
      <c r="E38" s="233"/>
      <c r="F38" s="233"/>
      <c r="G38" s="5"/>
      <c r="H38" s="126"/>
      <c r="I38" s="242" t="s">
        <v>7</v>
      </c>
      <c r="J38" s="242"/>
      <c r="K38" s="242"/>
      <c r="L38" s="242"/>
      <c r="M38" s="242"/>
      <c r="N38" s="242"/>
      <c r="O38" s="127"/>
    </row>
    <row r="39" spans="1:16" ht="42.95" customHeight="1" thickBot="1" x14ac:dyDescent="0.3">
      <c r="A39" s="10"/>
      <c r="B39" s="11"/>
      <c r="C39" s="11"/>
      <c r="D39" s="11"/>
      <c r="E39" s="11"/>
      <c r="F39" s="11"/>
      <c r="G39" s="11"/>
      <c r="H39" s="10"/>
      <c r="I39" s="228" t="s">
        <v>2694</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63" t="s">
        <v>711</v>
      </c>
      <c r="J115" s="63"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25" x14ac:dyDescent="0.25">
      <c r="A179" s="9"/>
      <c r="B179" s="186" t="s">
        <v>2669</v>
      </c>
      <c r="C179" s="186"/>
      <c r="D179" s="186"/>
      <c r="E179" s="164">
        <v>0.02</v>
      </c>
      <c r="F179" s="163">
        <v>1.4999999999999999E-2</v>
      </c>
      <c r="G179" s="158">
        <f>IF(F179&gt;0,SUM(E179+F179),"")</f>
        <v>3.5000000000000003E-2</v>
      </c>
      <c r="H179" s="5"/>
      <c r="I179" s="186" t="s">
        <v>2671</v>
      </c>
      <c r="J179" s="186"/>
      <c r="K179" s="186"/>
      <c r="L179" s="186"/>
      <c r="M179" s="165">
        <v>0.04</v>
      </c>
      <c r="O179" s="8"/>
      <c r="Q179" s="19"/>
      <c r="R179" s="152">
        <f>IF(M179&gt;0,SUM(L179+M179),"")</f>
        <v>0.04</v>
      </c>
      <c r="T179" s="19"/>
      <c r="U179" s="232" t="s">
        <v>1166</v>
      </c>
      <c r="V179" s="232"/>
      <c r="W179" s="232"/>
      <c r="X179" s="24">
        <v>0.02</v>
      </c>
      <c r="Y179" s="157"/>
      <c r="Z179" s="158" t="str">
        <f>IF(Y179&gt;0,SUM(E181+Y179),"")</f>
        <v/>
      </c>
      <c r="AA179" s="19"/>
      <c r="AB179" s="19"/>
    </row>
    <row r="180" spans="1:28" ht="23.25" hidden="1" x14ac:dyDescent="0.25">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25" hidden="1" x14ac:dyDescent="0.2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3.5000000000000003E-2</v>
      </c>
      <c r="D185" s="91" t="s">
        <v>2628</v>
      </c>
      <c r="E185" s="94">
        <f>+(C185*SUM(K20:K35))</f>
        <v>134700514.72500002</v>
      </c>
      <c r="F185" s="92"/>
      <c r="G185" s="93"/>
      <c r="H185" s="88"/>
      <c r="I185" s="90" t="s">
        <v>2627</v>
      </c>
      <c r="J185" s="159">
        <f>+SUM(M179:M183)</f>
        <v>0.04</v>
      </c>
      <c r="K185" s="231" t="s">
        <v>2628</v>
      </c>
      <c r="L185" s="231"/>
      <c r="M185" s="94">
        <f>+J185*(SUM(K20:K35))</f>
        <v>153943445.40000001</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0" t="s">
        <v>2636</v>
      </c>
      <c r="C192" s="190"/>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www.w3.org/XML/1998/namespace"/>
    <ds:schemaRef ds:uri="http://schemas.microsoft.com/office/2006/documentManagement/types"/>
    <ds:schemaRef ds:uri="http://purl.org/dc/dcmitype/"/>
    <ds:schemaRef ds:uri="http://purl.org/dc/terms/"/>
    <ds:schemaRef ds:uri="http://schemas.openxmlformats.org/package/2006/metadata/core-properties"/>
    <ds:schemaRef ds:uri="http://schemas.microsoft.com/office/infopath/2007/PartnerControls"/>
    <ds:schemaRef ds:uri="a65d333d-5b59-4810-bc94-b80d9325abb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2020-12-29T20:36:14Z</cp:lastPrinted>
  <dcterms:created xsi:type="dcterms:W3CDTF">2020-10-14T21:57:42Z</dcterms:created>
  <dcterms:modified xsi:type="dcterms:W3CDTF">2020-12-29T20:59:17Z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