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BOGOTA 2021\2021-11-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<sst xmlns="http://schemas.openxmlformats.org/spreadsheetml/2006/main" count="3156" uniqueCount="2696">
  <si>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</si>
  <si>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</si>
  <si>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</si>
  <si>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</si>
  <si>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</si>
  <si>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</si>
  <si>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</si>
  <si>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</si>
  <si>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</si>
  <si>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</si>
  <si>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</si>
  <si>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</si>
  <si>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</si>
  <si>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</si>
  <si>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</si>
  <si>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</si>
  <si>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</si>
  <si>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</si>
  <si>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</si>
  <si>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</si>
  <si>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</si>
  <si>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</si>
  <si>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</si>
  <si>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</si>
  <si>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</si>
  <si>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</si>
  <si>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</si>
  <si>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</si>
  <si>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</si>
  <si>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</si>
  <si>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</si>
  <si>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</si>
  <si>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</si>
  <si>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</si>
  <si>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</si>
  <si>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</si>
  <si>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</si>
  <si>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</si>
  <si>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</si>
  <si>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</si>
  <si>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</si>
  <si>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</si>
  <si>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</si>
  <si>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</si>
  <si>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</si>
  <si>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</si>
  <si>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</si>
  <si>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</si>
  <si>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</si>
  <si>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</si>
  <si>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</si>
  <si>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</si>
  <si>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</si>
  <si>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</si>
  <si>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</si>
  <si>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</si>
  <si>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</si>
  <si>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</si>
  <si>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</si>
  <si>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</si>
  <si>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</si>
  <si>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</si>
  <si>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</si>
  <si>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</si>
  <si>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</si>
  <si>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</si>
  <si>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</si>
  <si>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</si>
  <si>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</si>
  <si>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</si>
  <si>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</si>
  <si>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</si>
  <si>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</si>
  <si>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</si>
  <si>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</si>
  <si>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</si>
  <si>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</si>
  <si>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</si>
  <si>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</si>
  <si>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</si>
  <si>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</si>
  <si>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</si>
  <si>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</si>
  <si>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</si>
  <si>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</si>
  <si>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</si>
  <si>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</si>
  <si>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</si>
  <si>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</si>
  <si>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</si>
  <si>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</si>
  <si>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</si>
  <si>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</si>
  <si>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</si>
  <si>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</si>
  <si>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</si>
  <si>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</si>
  <si>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</si>
  <si>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</si>
  <si>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</si>
  <si>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</si>
  <si>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</si>
  <si>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</si>
  <si>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</si>
  <si>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</si>
  <si>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</si>
  <si>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</si>
  <si>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</si>
  <si>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</si>
  <si>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</si>
  <si>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</si>
  <si>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</si>
  <si>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</si>
  <si>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</si>
  <si>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</si>
  <si>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</si>
  <si>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</si>
  <si>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</si>
  <si>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</si>
  <si>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</si>
  <si>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</si>
  <si>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</si>
  <si>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</si>
  <si>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</si>
  <si>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</si>
  <si>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</si>
  <si>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</si>
  <si>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</si>
  <si>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</si>
  <si>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</si>
  <si>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</si>
  <si>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</si>
  <si>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</si>
  <si>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</si>
  <si>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</si>
  <si>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</si>
  <si>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</si>
  <si>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</si>
  <si>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</si>
  <si>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</si>
  <si>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</si>
  <si>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</si>
  <si>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</si>
  <si>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</si>
  <si>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</si>
  <si>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</si>
  <si>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</si>
  <si>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</si>
  <si>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</si>
  <si>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</si>
  <si>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</si>
  <si>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</si>
  <si>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</si>
  <si>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</si>
  <si>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</si>
  <si>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</si>
  <si>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</si>
  <si>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</si>
  <si>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</si>
  <si>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</si>
  <si>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</si>
  <si>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</si>
  <si>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</si>
  <si>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</si>
  <si>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</si>
  <si>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</si>
  <si>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</si>
  <si>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</si>
  <si>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</si>
  <si>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</si>
  <si>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</si>
  <si>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</si>
  <si>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</si>
  <si>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</si>
  <si>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</si>
  <si>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</si>
  <si>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</si>
  <si>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</si>
  <si>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</si>
  <si>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</si>
  <si>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</si>
  <si>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</si>
  <si>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</si>
  <si>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</si>
  <si>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</si>
  <si>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</si>
  <si>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</si>
  <si>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</si>
  <si>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</si>
  <si>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</si>
  <si>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</si>
  <si>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</si>
  <si>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</si>
  <si>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</si>
  <si>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</si>
  <si>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</si>
  <si>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</si>
  <si>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</si>
  <si>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</si>
  <si>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</si>
  <si>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</si>
  <si>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</si>
  <si>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</si>
  <si>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</si>
  <si>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</si>
  <si>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</si>
  <si>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</si>
  <si>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</si>
  <si>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</si>
  <si>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</si>
  <si>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</si>
  <si>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</si>
  <si>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</si>
  <si>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</si>
  <si>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</si>
  <si>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</si>
  <si>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</si>
  <si>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</si>
  <si>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</si>
  <si>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</si>
  <si>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</si>
  <si>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</si>
  <si>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</si>
  <si>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</si>
  <si>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</si>
  <si>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</si>
  <si>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</si>
  <si>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</si>
  <si>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</si>
  <si>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</si>
  <si>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</si>
  <si>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</si>
  <si>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</si>
  <si>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</si>
  <si>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</si>
  <si>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</si>
  <si>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</si>
  <si>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</si>
  <si>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</si>
  <si>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</si>
  <si>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</si>
  <si>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</si>
  <si>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</si>
  <si>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</si>
  <si>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</si>
  <si>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</si>
  <si>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</si>
  <si>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</si>
  <si>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</si>
  <si>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</si>
  <si>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</si>
  <si>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</si>
  <si>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</si>
  <si>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</si>
  <si>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</si>
  <si>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</si>
  <si>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</si>
  <si>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</si>
  <si>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</si>
  <si>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</si>
  <si>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</si>
  <si>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</si>
  <si>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</si>
  <si>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</si>
  <si>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</si>
  <si>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</si>
  <si>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</si>
  <si>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</si>
  <si>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</si>
  <si>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</si>
  <si>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</si>
  <si>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</si>
  <si>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</si>
  <si>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</si>
  <si>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</si>
  <si>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</si>
  <si>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</si>
  <si>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</si>
  <si>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</si>
  <si>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</si>
  <si>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</si>
  <si>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</si>
  <si>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</si>
  <si>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</si>
  <si>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</si>
  <si>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</si>
  <si>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</si>
  <si>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</si>
  <si>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</si>
  <si>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</si>
  <si>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</si>
  <si>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</si>
  <si>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</si>
  <si>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</si>
  <si>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</si>
  <si>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</si>
  <si>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</si>
  <si>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</si>
  <si>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</si>
  <si>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</si>
  <si>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</si>
  <si>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</si>
  <si>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</si>
  <si>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</si>
  <si>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</si>
  <si>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</si>
  <si>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</si>
  <si>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</si>
  <si>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</si>
  <si>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</si>
  <si>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</si>
  <si>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</si>
  <si>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</si>
  <si>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</si>
  <si>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</si>
  <si>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</si>
  <si>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</si>
  <si>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</si>
  <si>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</si>
  <si>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</si>
  <si>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</si>
  <si>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</si>
  <si>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</si>
  <si>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</si>
  <si>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</si>
  <si>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</si>
  <si>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</si>
  <si>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</si>
  <si>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</si>
  <si>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</si>
  <si>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</si>
  <si>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</si>
  <si>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</si>
  <si>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</si>
  <si>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</si>
  <si>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</si>
  <si>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</si>
  <si>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</si>
  <si>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</si>
  <si>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</si>
  <si>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</si>
  <si>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</si>
  <si>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</si>
  <si>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</si>
  <si>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</si>
  <si>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</si>
  <si>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</si>
  <si>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</si>
  <si>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</si>
  <si>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</si>
  <si>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</si>
  <si>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</si>
  <si>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</si>
  <si>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</si>
  <si>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</si>
  <si>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</si>
  <si>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</si>
  <si>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</si>
  <si>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</si>
  <si>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</si>
  <si>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</si>
  <si>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</si>
  <si>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</si>
  <si>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</si>
  <si>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</si>
  <si>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</si>
  <si>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</si>
  <si>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</si>
  <si>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</si>
  <si>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</si>
  <si>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</si>
  <si>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</si>
  <si>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</si>
  <si>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</si>
  <si>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</si>
  <si>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</si>
  <si>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</si>
  <si>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</si>
  <si>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</si>
  <si>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</si>
  <si>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</si>
  <si>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</si>
  <si>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</si>
  <si>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</si>
  <si>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</si>
  <si>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</si>
  <si>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</si>
  <si>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</si>
  <si>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</si>
  <si>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</si>
  <si>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</si>
  <si>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</si>
  <si>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</si>
  <si>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</si>
  <si>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</si>
  <si>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</si>
  <si>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</si>
  <si>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</si>
  <si>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</si>
  <si>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</si>
  <si>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</si>
  <si>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</si>
  <si>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</si>
  <si>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</si>
  <si>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</si>
  <si>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</si>
  <si>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</si>
  <si>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</si>
  <si>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</si>
  <si>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</si>
  <si>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</si>
  <si>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</si>
  <si>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</si>
  <si>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</si>
  <si>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</si>
  <si>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</si>
  <si>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</si>
  <si>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</si>
  <si>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</si>
  <si>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</si>
  <si>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</si>
  <si>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</si>
  <si>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</si>
  <si>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</si>
  <si>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</si>
  <si>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</si>
  <si>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</si>
  <si>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</si>
  <si>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</si>
  <si>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</si>
  <si>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</si>
  <si>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</si>
  <si>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</si>
  <si>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</si>
  <si>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</si>
  <si>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</si>
  <si>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</si>
  <si>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</si>
  <si>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</si>
  <si>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</si>
  <si>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</si>
  <si>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</si>
  <si>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</si>
  <si>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</si>
  <si>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</si>
  <si>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</si>
  <si>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</si>
  <si>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</si>
  <si>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</si>
  <si>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</si>
  <si>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</si>
  <si>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</si>
  <si>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</si>
  <si>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</si>
  <si>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</si>
  <si>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</si>
  <si>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</si>
  <si>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</si>
  <si>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</si>
  <si>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</si>
  <si>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</si>
  <si>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</si>
  <si>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</si>
  <si>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</si>
  <si>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</si>
  <si>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</si>
  <si>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</si>
  <si>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</si>
  <si>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</si>
  <si>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</si>
  <si>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</si>
  <si>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</si>
  <si>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</si>
  <si>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</si>
  <si>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</si>
  <si>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</si>
  <si>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</si>
  <si>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</si>
  <si>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</si>
  <si>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</si>
  <si>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</si>
  <si>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</si>
  <si>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</si>
  <si>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</si>
  <si>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</si>
  <si>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</si>
  <si>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</si>
  <si>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</si>
  <si>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</si>
  <si>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</si>
  <si>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</si>
  <si>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</si>
  <si>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</si>
  <si>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</si>
  <si>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</si>
  <si>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</si>
  <si>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</si>
  <si>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</si>
  <si>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</si>
  <si>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</si>
  <si>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</si>
  <si>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</si>
  <si>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</si>
  <si>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</si>
  <si>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</si>
  <si>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</si>
  <si>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</si>
  <si>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</si>
  <si>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</si>
  <si>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</si>
  <si>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</si>
  <si>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</si>
  <si>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</si>
  <si>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</si>
  <si>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</si>
  <si>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</si>
  <si>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</si>
  <si>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</si>
  <si>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</si>
  <si>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</si>
  <si>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</si>
  <si>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</si>
  <si>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</si>
  <si>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</si>
  <si>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</si>
  <si>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</si>
  <si>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</si>
  <si>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</si>
  <si>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</si>
  <si>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</si>
  <si>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</si>
  <si>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</si>
  <si>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</si>
  <si>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</si>
  <si>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</si>
  <si>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</si>
  <si>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</si>
  <si>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</si>
  <si>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</si>
  <si>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</si>
  <si>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</si>
  <si>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</si>
  <si>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</si>
  <si>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</si>
  <si>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</si>
  <si>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</si>
  <si>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</si>
  <si>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</si>
  <si>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</si>
  <si>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</si>
  <si>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</si>
  <si>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</si>
  <si>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</si>
  <si>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</si>
  <si>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</si>
  <si>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</si>
  <si>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</si>
  <si>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</si>
  <si>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</si>
  <si>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</si>
  <si>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</si>
  <si>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</si>
  <si>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</si>
  <si>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</si>
  <si>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</si>
  <si>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</si>
  <si>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</si>
  <si>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</si>
  <si>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</si>
  <si>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</si>
  <si>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</si>
  <si>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</si>
  <si>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</si>
  <si>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</si>
  <si>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</si>
  <si>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</si>
  <si>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</si>
  <si>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</si>
  <si>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</si>
  <si>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</si>
  <si>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</si>
  <si>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</si>
  <si>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</si>
  <si>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</si>
  <si>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</si>
  <si>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</si>
  <si>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</si>
  <si>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</si>
  <si>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</si>
  <si>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</si>
  <si>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</si>
  <si>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</si>
  <si>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</si>
  <si>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</si>
  <si>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</si>
  <si>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</si>
  <si>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</si>
  <si>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</si>
  <si>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</si>
  <si>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</si>
  <si>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</si>
  <si>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</si>
  <si>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</si>
  <si>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</si>
  <si>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</si>
  <si>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</si>
  <si>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</si>
  <si>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</si>
  <si>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</si>
  <si>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</si>
  <si>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</si>
  <si>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</si>
  <si>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</si>
  <si>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</si>
  <si>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</si>
  <si>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</si>
  <si>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</si>
  <si>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</si>
  <si>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</si>
  <si>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</si>
  <si>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</si>
  <si>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</si>
  <si>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</si>
  <si>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</si>
  <si>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</si>
  <si>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</si>
  <si>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</si>
  <si>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</si>
  <si>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</si>
  <si>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</si>
  <si>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</si>
  <si>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</si>
  <si>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</si>
  <si>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</si>
  <si>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</si>
  <si>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</si>
  <si>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</si>
  <si>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</si>
  <si>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</si>
  <si>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</si>
  <si>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</si>
  <si>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</si>
  <si>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</si>
  <si>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</si>
  <si>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</si>
  <si>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</si>
  <si>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</si>
  <si>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</si>
  <si>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</si>
  <si>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</si>
  <si>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</si>
  <si>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</si>
  <si>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</si>
  <si>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</si>
  <si>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</si>
  <si>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</si>
  <si>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</si>
  <si>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</si>
  <si>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</si>
  <si>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</si>
  <si>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</si>
  <si>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</si>
  <si>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</si>
  <si>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</si>
  <si>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</si>
  <si>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</si>
  <si>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</si>
  <si>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</si>
  <si>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</si>
  <si>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</si>
  <si>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</si>
  <si>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</si>
  <si>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</si>
  <si>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</si>
  <si>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</si>
  <si>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</si>
  <si>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</si>
  <si>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</si>
  <si>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</si>
  <si>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</si>
  <si>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</si>
  <si>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</si>
  <si>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</si>
  <si>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</si>
  <si>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</si>
  <si>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</si>
  <si>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</si>
  <si>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</si>
  <si>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</si>
  <si>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</si>
  <si>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</si>
  <si>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</si>
  <si>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</si>
  <si>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</si>
  <si>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</si>
  <si>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</si>
  <si>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</si>
  <si>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</si>
  <si>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</si>
  <si>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</si>
  <si>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</si>
  <si>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</si>
  <si>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</si>
  <si>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</si>
  <si>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</si>
  <si>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</si>
  <si>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</si>
  <si>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</si>
  <si>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</si>
  <si>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</si>
  <si>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</si>
  <si>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</si>
  <si>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</si>
  <si>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</si>
  <si>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</si>
  <si>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</si>
  <si>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</si>
  <si>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</si>
  <si>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</si>
  <si>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</si>
  <si>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</si>
  <si>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</si>
  <si>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</si>
  <si>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</si>
  <si>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</si>
  <si>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</si>
  <si>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</si>
  <si>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</si>
  <si>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</si>
  <si>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</si>
  <si>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</si>
  <si>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</si>
  <si>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</si>
  <si>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</si>
  <si>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</si>
  <si>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</si>
  <si>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</si>
  <si>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</si>
  <si>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</si>
  <si>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</si>
  <si>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</si>
  <si>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</si>
  <si>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</si>
  <si>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</si>
  <si>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</si>
  <si>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</si>
  <si>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</si>
  <si>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</si>
  <si>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</si>
  <si>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</si>
  <si>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</si>
  <si>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</si>
  <si>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</si>
  <si>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</si>
  <si>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</si>
  <si>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</si>
  <si>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</si>
  <si>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</si>
  <si>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</si>
  <si>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</si>
  <si>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</si>
  <si>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</si>
  <si>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</si>
  <si>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</si>
  <si>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</si>
  <si>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</si>
  <si>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</si>
  <si>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</si>
  <si>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</si>
  <si>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</si>
  <si>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</si>
  <si>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</si>
  <si>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</si>
  <si>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</si>
  <si>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</si>
  <si>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</si>
  <si>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</si>
  <si>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</si>
  <si>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</si>
  <si>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</si>
  <si>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</si>
  <si>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</si>
  <si>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</si>
  <si>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</si>
  <si>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</si>
  <si>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</si>
  <si>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</si>
  <si>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</si>
  <si>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</si>
  <si>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</si>
  <si>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</si>
  <si>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</si>
  <si>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</si>
  <si>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</si>
  <si>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</si>
  <si>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</si>
  <si>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</si>
  <si>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</si>
  <si>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</si>
  <si>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</si>
  <si>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</si>
  <si>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</si>
  <si>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</si>
  <si>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</si>
  <si>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</si>
  <si>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</si>
  <si>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</si>
  <si>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</si>
  <si>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</si>
  <si>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</si>
  <si>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</si>
  <si>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</si>
  <si>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</si>
  <si>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</si>
  <si>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</si>
  <si>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</si>
  <si>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</si>
  <si>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</si>
  <si>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</si>
  <si>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</si>
  <si>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</si>
  <si>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</si>
  <si>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</si>
  <si>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</si>
  <si>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</si>
  <si>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</si>
  <si>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</si>
  <si>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</si>
  <si>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</si>
  <si>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</si>
  <si>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</si>
  <si>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</si>
  <si>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</si>
  <si>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</si>
  <si>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</si>
  <si>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</si>
  <si>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</si>
  <si>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</si>
  <si>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</si>
  <si>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</si>
  <si>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</si>
  <si>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</si>
  <si>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</si>
  <si>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</si>
  <si>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</si>
  <si>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</si>
  <si>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</si>
  <si>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</si>
  <si>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</si>
  <si>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</si>
  <si>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</si>
  <si>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</si>
  <si>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</si>
  <si>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</si>
  <si>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</si>
  <si>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</si>
  <si>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</si>
  <si>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</si>
  <si>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</si>
  <si>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</si>
  <si>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</si>
  <si>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</si>
  <si>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</si>
  <si>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</si>
  <si>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</si>
  <si>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</si>
  <si>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</si>
  <si>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</si>
  <si>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</si>
  <si>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</si>
  <si>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</si>
  <si>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</si>
  <si>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</si>
  <si>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</si>
  <si>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</si>
  <si>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</si>
  <si>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</si>
  <si>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</si>
  <si>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</si>
  <si>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</si>
  <si>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</si>
  <si>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</si>
  <si>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</si>
  <si>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</si>
  <si>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</si>
  <si>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</si>
  <si>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</si>
  <si>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</si>
  <si>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</si>
  <si>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</si>
  <si>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</si>
  <si>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</si>
  <si>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</si>
  <si>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</si>
  <si>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</si>
  <si>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</si>
  <si>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</si>
  <si>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</si>
  <si>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</si>
  <si>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</si>
  <si>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</si>
  <si>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</si>
  <si>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</si>
  <si>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</si>
  <si>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</si>
  <si>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</si>
  <si>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</si>
  <si>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</si>
  <si>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</si>
  <si>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</si>
  <si>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</si>
  <si>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</si>
  <si>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</si>
  <si>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</si>
  <si>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</si>
  <si>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</si>
  <si>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</si>
  <si>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</si>
  <si>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</si>
  <si>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</si>
  <si>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</si>
  <si>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</si>
  <si>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</si>
  <si>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</si>
  <si>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</si>
  <si>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</si>
  <si>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</si>
  <si>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</si>
  <si>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</si>
  <si>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</si>
  <si>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</si>
  <si>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</si>
  <si>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</si>
  <si>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</si>
  <si>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</si>
  <si>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</si>
  <si>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</si>
  <si>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</si>
  <si>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</si>
  <si>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</si>
  <si>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</si>
  <si>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</si>
  <si>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</si>
  <si>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</si>
  <si>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</si>
  <si>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</si>
  <si>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</si>
  <si>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</si>
  <si>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</si>
  <si>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</si>
  <si>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</si>
  <si>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</si>
  <si>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</si>
  <si>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</si>
  <si>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</si>
  <si>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</si>
  <si>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</si>
  <si>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</si>
  <si>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</si>
  <si>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</si>
  <si>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</si>
  <si>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</si>
  <si>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</si>
  <si>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</si>
  <si>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</si>
  <si>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</si>
  <si>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</si>
  <si>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</si>
  <si>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</si>
  <si>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</si>
  <si>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</si>
  <si>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</si>
  <si>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</si>
  <si>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</si>
  <si>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</si>
  <si>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</si>
  <si>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</si>
  <si>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</si>
  <si>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</si>
  <si>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</si>
  <si>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</si>
  <si>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</si>
  <si>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</si>
  <si>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</si>
  <si>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</si>
  <si>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</si>
  <si>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</si>
  <si>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</si>
  <si>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</si>
  <si>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</si>
  <si>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</si>
  <si>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</si>
  <si>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</si>
  <si>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</si>
  <si>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</si>
  <si>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</si>
  <si>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</si>
  <si>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</si>
  <si>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</si>
  <si>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</si>
  <si>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</si>
  <si>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</si>
  <si>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</si>
  <si>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</si>
  <si>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</si>
  <si>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</si>
  <si>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</si>
  <si>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</si>
  <si>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</si>
  <si>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</si>
  <si>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</si>
  <si>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</si>
  <si>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</si>
  <si>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</si>
  <si>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</si>
  <si>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</si>
  <si>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</si>
  <si>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</si>
  <si>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</si>
  <si>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</si>
  <si>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</si>
  <si>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</si>
  <si>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</si>
  <si>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</si>
  <si>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</si>
  <si>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</si>
  <si>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</si>
  <si>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</si>
  <si>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</si>
  <si>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</si>
  <si>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</si>
  <si>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</si>
  <si>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</si>
  <si>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</si>
  <si>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</si>
  <si>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</si>
  <si>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</si>
  <si>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</si>
  <si>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</si>
  <si>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</si>
  <si>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</si>
  <si>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</si>
  <si>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</si>
  <si>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</si>
  <si>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</si>
  <si>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</si>
  <si>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</si>
  <si>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</si>
  <si>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</si>
  <si>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</si>
  <si>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</si>
  <si>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</si>
  <si>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</si>
  <si>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</si>
  <si>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</si>
  <si>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</si>
  <si>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</si>
  <si>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</si>
  <si>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</si>
  <si>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</si>
  <si>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</si>
  <si>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</si>
  <si>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</si>
  <si>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</si>
  <si>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</si>
  <si>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</si>
  <si>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</si>
  <si>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</si>
  <si>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</si>
  <si>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</si>
  <si>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</si>
  <si>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</si>
  <si>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</si>
  <si>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</si>
  <si>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</si>
  <si>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</si>
  <si>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</si>
  <si>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</si>
  <si>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</si>
  <si>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</si>
  <si>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</si>
  <si>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</si>
  <si>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</si>
  <si>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</si>
  <si>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</si>
  <si>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</si>
  <si>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</si>
  <si>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</si>
  <si>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</si>
  <si>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</si>
  <si>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</si>
  <si>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</si>
  <si>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</si>
  <si>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</si>
  <si>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</si>
  <si>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</si>
  <si>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</si>
  <si>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</si>
  <si>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</si>
  <si>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</si>
  <si>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</si>
  <si>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</si>
  <si>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</si>
  <si>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</si>
  <si>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</si>
  <si>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</si>
  <si>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</si>
  <si>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</si>
  <si>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</si>
  <si>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</si>
  <si>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</si>
  <si>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</si>
  <si>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</si>
  <si>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</si>
  <si>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</si>
  <si>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</si>
  <si>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</si>
  <si>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</si>
  <si>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</si>
  <si>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</si>
  <si>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</si>
  <si>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</si>
  <si>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</si>
  <si>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</si>
  <si>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</si>
  <si>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</si>
  <si>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</si>
  <si>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</si>
  <si>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</si>
  <si>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</si>
  <si>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</si>
  <si>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</si>
  <si>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</si>
  <si>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</si>
  <si>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</si>
  <si>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</si>
  <si>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</si>
  <si>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</si>
  <si>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</si>
  <si>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</si>
  <si>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</si>
  <si>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</si>
  <si>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</si>
  <si>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</si>
  <si>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</si>
  <si>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</si>
  <si>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</si>
  <si>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</si>
  <si>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</si>
  <si>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</si>
  <si>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</si>
  <si>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</si>
  <si>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</si>
  <si>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</si>
  <si>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</si>
  <si>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</si>
  <si>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</si>
  <si>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</si>
  <si>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</si>
  <si>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</si>
  <si>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</si>
  <si>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</si>
  <si>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</si>
  <si>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</si>
  <si>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</si>
  <si>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</si>
  <si>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</si>
  <si>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</si>
  <si>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</si>
  <si>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</si>
  <si>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</si>
  <si>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</si>
  <si>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</si>
  <si>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</si>
  <si>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</si>
  <si>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</si>
  <si>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</si>
  <si>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</si>
  <si>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</si>
  <si>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</si>
  <si>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</si>
  <si>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</si>
  <si>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</si>
  <si>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</si>
  <si>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</si>
  <si>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</si>
  <si>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</si>
  <si>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</si>
  <si>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</si>
  <si>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</si>
  <si>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</si>
  <si>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</si>
  <si>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</si>
  <si>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</si>
  <si>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</si>
  <si>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</si>
  <si>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</si>
  <si>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</si>
  <si>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</si>
  <si>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</si>
  <si>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</si>
  <si>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</si>
  <si>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</si>
  <si>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</si>
  <si>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</si>
  <si>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</si>
  <si>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</si>
  <si>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</si>
  <si>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</si>
  <si>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</si>
  <si>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</si>
  <si>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</si>
  <si>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</si>
  <si>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</si>
  <si>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</si>
  <si>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</si>
  <si>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</si>
  <si>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</si>
  <si>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</si>
  <si>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</si>
  <si>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</si>
  <si>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</si>
  <si>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</si>
  <si>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</si>
  <si>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</si>
  <si>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</si>
  <si>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</si>
  <si>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</si>
  <si>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</si>
  <si>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</si>
  <si>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</si>
  <si>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</si>
  <si>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</si>
  <si>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</si>
  <si>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</si>
  <si>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</si>
  <si>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</si>
  <si>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</si>
  <si>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</si>
  <si>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</si>
  <si>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</si>
  <si>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</si>
  <si>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</si>
  <si>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</si>
  <si>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</si>
  <si>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</si>
  <si>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</si>
  <si>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</si>
  <si>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</si>
  <si>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</si>
  <si>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</si>
  <si>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</si>
  <si>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</si>
  <si>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</si>
  <si>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</si>
  <si>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</si>
  <si>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</si>
  <si>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</si>
  <si>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</si>
  <si>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</si>
  <si>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</si>
  <si>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</si>
  <si>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</si>
  <si>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</si>
  <si>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</si>
  <si>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</si>
  <si>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</si>
  <si>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</si>
  <si>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</si>
  <si>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</si>
  <si>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</si>
  <si>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</si>
  <si>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</si>
  <si>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</si>
  <si>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</si>
  <si>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</si>
  <si>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</si>
  <si>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</si>
  <si>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</si>
  <si>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</si>
  <si>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</si>
  <si>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</si>
  <si>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</si>
  <si>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</si>
  <si>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</si>
  <si>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</si>
  <si>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</si>
  <si>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</si>
  <si>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</si>
  <si>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</si>
  <si>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</si>
  <si>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</si>
  <si>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</si>
  <si>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</si>
  <si>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</si>
  <si>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</si>
  <si>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</si>
  <si>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</si>
  <si>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</si>
  <si>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</si>
  <si>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</si>
  <si>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</si>
  <si>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</si>
  <si>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</si>
  <si>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</si>
  <si>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</si>
  <si>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</si>
  <si>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</si>
  <si>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</si>
  <si>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</si>
  <si>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</si>
  <si>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</si>
  <si>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</si>
  <si>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</si>
  <si>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</si>
  <si>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</si>
  <si>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</si>
  <si>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</si>
  <si>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</si>
  <si>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</si>
  <si>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</si>
  <si>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</si>
  <si>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</si>
  <si>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</si>
  <si>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</si>
  <si>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</si>
  <si>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</si>
  <si>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</si>
  <si>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</si>
  <si>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</si>
  <si>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</si>
  <si>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</si>
  <si>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</si>
  <si>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</si>
  <si>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</si>
  <si>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</si>
  <si>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</si>
  <si>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</si>
  <si>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</si>
  <si>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</si>
  <si>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</si>
  <si>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</si>
  <si>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</si>
  <si>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</si>
  <si>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</si>
  <si>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</si>
  <si>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</si>
  <si>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</si>
  <si>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</si>
  <si>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</si>
  <si>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</si>
  <si>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</si>
  <si>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</si>
  <si>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</si>
  <si>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</si>
  <si>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</si>
  <si>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</si>
  <si>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</si>
  <si>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</si>
  <si>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</si>
  <si>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</si>
  <si>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</si>
  <si>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</si>
  <si>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</si>
  <si>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</si>
  <si>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</si>
  <si>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</si>
  <si>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</si>
  <si>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</si>
  <si>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</si>
  <si>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</si>
  <si>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</si>
  <si>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</si>
  <si>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</si>
  <si>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</si>
  <si>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</si>
  <si>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</si>
  <si>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</si>
  <si>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</si>
  <si>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</si>
  <si>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</si>
  <si>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</si>
  <si>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</si>
  <si>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</si>
  <si>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</si>
  <si>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</si>
  <si>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</si>
  <si>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</si>
  <si>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</si>
  <si>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</si>
  <si>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</si>
  <si>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</si>
  <si>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</si>
  <si>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</si>
  <si>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</si>
  <si>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</si>
  <si>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</si>
  <si>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</si>
  <si>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</si>
  <si>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</si>
  <si>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</si>
  <si>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</si>
  <si>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</si>
  <si>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</si>
  <si>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</si>
  <si>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</si>
  <si>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</si>
  <si>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</si>
  <si>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</si>
  <si>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</si>
  <si>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</si>
  <si>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</si>
  <si>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</si>
  <si>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</si>
  <si>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</si>
  <si>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</si>
  <si>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</si>
  <si>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</si>
  <si>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</si>
  <si>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</si>
  <si>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</si>
  <si>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</si>
  <si>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</si>
  <si>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</si>
  <si>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</si>
  <si>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</si>
  <si>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</si>
  <si>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</si>
  <si>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</si>
  <si>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</si>
  <si>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</si>
  <si>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</si>
  <si>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</si>
  <si>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</si>
  <si>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</si>
  <si>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</si>
  <si>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</si>
  <si>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</si>
  <si>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</si>
  <si>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</si>
  <si>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</si>
  <si>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</si>
  <si>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</si>
  <si>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</si>
  <si>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</si>
  <si>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</si>
  <si>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</si>
  <si>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</si>
  <si>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</si>
  <si>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</si>
  <si>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</si>
  <si>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</si>
  <si>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</si>
  <si>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</si>
  <si>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</si>
  <si>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</si>
  <si>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</si>
  <si>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</si>
  <si>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</si>
  <si>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</si>
  <si>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</si>
  <si>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</si>
  <si>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</si>
  <si>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</si>
  <si>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</si>
  <si>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</si>
  <si>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</si>
  <si>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</si>
  <si>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</si>
  <si>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</si>
  <si>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</si>
  <si>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</si>
  <si>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</si>
  <si>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</si>
  <si>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</si>
  <si>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</si>
  <si>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</si>
  <si>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</si>
  <si>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</si>
  <si>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</si>
  <si>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</si>
  <si>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</si>
  <si>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</si>
  <si>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</si>
  <si>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</si>
  <si>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</si>
  <si>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</si>
  <si>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</si>
  <si>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</si>
  <si>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</si>
  <si>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</si>
  <si>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</si>
  <si>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</si>
  <si>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</si>
  <si>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</si>
  <si>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</si>
  <si>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</si>
  <si>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</si>
  <si>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</si>
  <si>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</si>
  <si>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</si>
  <si>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</si>
  <si>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</si>
  <si>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</si>
  <si>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</si>
  <si>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</si>
  <si>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</si>
  <si>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</si>
  <si>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</si>
  <si>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</si>
  <si>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</si>
  <si>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</si>
  <si>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</si>
  <si>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</si>
  <si>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</si>
  <si>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</si>
  <si>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</si>
  <si>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</si>
  <si>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</si>
  <si>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</si>
  <si>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</si>
  <si>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</si>
  <si>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</si>
  <si>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</si>
  <si>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</si>
  <si>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</si>
  <si>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</si>
  <si>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</si>
  <si>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</si>
  <si>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</si>
  <si>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</si>
  <si>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</si>
  <si>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</si>
  <si>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</si>
  <si>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</si>
  <si>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</si>
  <si>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</si>
  <si>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</si>
  <si>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</si>
  <si>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</si>
  <si>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</si>
  <si>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</si>
  <si>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</si>
  <si>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</si>
  <si>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</si>
  <si>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</si>
  <si>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</si>
  <si>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</si>
  <si>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</si>
  <si>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</si>
  <si>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</si>
  <si>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</si>
  <si>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</si>
  <si>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</si>
  <si>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</si>
  <si>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</si>
  <si>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</si>
  <si>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</si>
  <si>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</si>
  <si>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</si>
  <si>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</si>
  <si>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</si>
  <si>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</si>
  <si>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</si>
  <si>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</si>
  <si>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</si>
  <si>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</si>
  <si>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</si>
  <si>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</si>
  <si>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</si>
  <si>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</si>
  <si>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</si>
  <si>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</si>
  <si>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</si>
  <si>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</si>
  <si>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</si>
  <si>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</si>
  <si>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</si>
  <si>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</si>
  <si>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</si>
  <si>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</si>
  <si>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</si>
  <si>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</si>
  <si>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</si>
  <si>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</si>
  <si>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</si>
  <si>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</si>
  <si>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</si>
  <si>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</si>
  <si>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</si>
  <si>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</si>
  <si>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</si>
  <si>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</si>
  <si>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</si>
  <si>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</si>
  <si>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</si>
  <si>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</si>
  <si>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</si>
  <si>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</si>
  <si>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</si>
  <si>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</si>
  <si>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</si>
  <si>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</si>
  <si>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</si>
  <si>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</si>
  <si>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</si>
  <si>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</si>
  <si>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</si>
  <si>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</si>
  <si>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</si>
  <si>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</si>
  <si>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</si>
  <si>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</si>
  <si>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</si>
  <si>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</si>
  <si>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</si>
  <si>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</si>
  <si>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</si>
  <si>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</si>
  <si>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</si>
  <si>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</si>
  <si>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</si>
  <si>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</si>
  <si>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</si>
  <si>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</si>
  <si>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</si>
  <si>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</si>
  <si>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</si>
  <si>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</si>
  <si>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</si>
  <si>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</si>
  <si>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</si>
  <si>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</si>
  <si>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</si>
  <si>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</si>
  <si>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</si>
  <si>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</si>
  <si>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</si>
  <si>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</si>
  <si>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</si>
  <si>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</si>
  <si>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</si>
  <si>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</si>
  <si>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</si>
  <si>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</si>
  <si>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</si>
  <si>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</si>
  <si>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</si>
  <si>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</si>
  <si>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</si>
  <si>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</si>
  <si>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</si>
  <si>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</si>
  <si>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</si>
  <si>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</si>
  <si>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</si>
  <si>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</si>
  <si>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</si>
  <si>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</si>
  <si>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</si>
  <si>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</si>
  <si>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</si>
  <si>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</si>
  <si>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</si>
  <si>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</si>
  <si>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</si>
  <si>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</si>
  <si>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</si>
  <si>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</si>
  <si>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</si>
  <si>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</si>
  <si>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</si>
  <si>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</si>
  <si>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</si>
  <si>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</si>
  <si>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</si>
  <si>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</si>
  <si>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</si>
  <si>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</si>
  <si>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</si>
  <si>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</si>
  <si>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</si>
  <si>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</si>
  <si>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</si>
  <si>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</si>
  <si>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</si>
  <si>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</si>
  <si>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</si>
  <si>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</si>
  <si>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</si>
  <si>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</si>
  <si>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</si>
  <si>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</si>
  <si>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</si>
  <si>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</si>
  <si>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</si>
  <si>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</si>
  <si>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</si>
  <si>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</si>
  <si>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</si>
  <si>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</si>
  <si>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</si>
  <si>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</si>
  <si>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</si>
  <si>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</si>
  <si>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</si>
  <si>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</si>
  <si>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</si>
  <si>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</si>
  <si>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</si>
  <si>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</si>
  <si>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</si>
  <si>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</si>
  <si>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</si>
  <si>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</si>
  <si>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</si>
  <si>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</si>
  <si>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</si>
  <si>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</si>
  <si>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</si>
  <si>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</si>
  <si>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</si>
  <si>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</si>
  <si>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</si>
  <si>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</si>
  <si>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</si>
  <si>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</si>
  <si>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</si>
  <si>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</si>
  <si>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</si>
  <si>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</si>
  <si>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</si>
  <si>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</si>
  <si>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</si>
  <si>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</si>
  <si>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</si>
  <si>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</si>
  <si>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</si>
  <si>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</si>
  <si>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</si>
  <si>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</si>
  <si>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</si>
  <si>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</si>
  <si>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</si>
  <si>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</si>
  <si>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</si>
  <si>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</si>
  <si>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</si>
  <si>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</si>
  <si>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</si>
  <si>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</si>
  <si>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</si>
  <si>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</si>
  <si>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</si>
  <si>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</si>
  <si>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</si>
  <si>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</si>
  <si>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</si>
  <si>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</si>
  <si>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</si>
  <si>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</si>
  <si>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</si>
  <si>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</si>
  <si>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</si>
  <si>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</si>
  <si>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</si>
  <si>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</si>
  <si>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</si>
  <si>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</si>
  <si>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</si>
  <si>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</si>
  <si>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</si>
  <si>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</si>
  <si>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</si>
  <si>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</si>
  <si>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</si>
  <si>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</si>
  <si>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</si>
  <si>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</si>
  <si>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</si>
  <si>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</si>
  <si>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</si>
  <si>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</si>
  <si>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</si>
  <si>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</si>
  <si>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</si>
  <si>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</si>
  <si>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</si>
  <si>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</si>
  <si>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</si>
  <si>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</si>
  <si>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</si>
  <si>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</si>
  <si>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</si>
  <si>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</si>
  <si>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</si>
  <si>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</si>
  <si>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</si>
  <si>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</si>
  <si>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</si>
  <si>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</si>
  <si>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</si>
  <si>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</si>
  <si>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</si>
  <si>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</si>
  <si>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</si>
  <si>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</si>
  <si>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</si>
  <si>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</si>
  <si>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</si>
  <si>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</si>
  <si>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</si>
  <si>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</si>
  <si>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</si>
  <si>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</si>
  <si>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</si>
  <si>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</si>
  <si>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</si>
  <si>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</si>
  <si>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</si>
  <si>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</si>
  <si>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</si>
  <si>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</si>
  <si>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</si>
  <si>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</si>
  <si>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</si>
  <si>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</si>
  <si>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</si>
  <si>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</si>
  <si>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</si>
  <si>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</si>
  <si>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</si>
  <si>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</si>
  <si>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</si>
  <si>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</si>
  <si>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</si>
  <si>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</si>
  <si>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</si>
  <si>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</si>
  <si>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</si>
  <si>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</si>
  <si>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</si>
  <si>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</si>
  <si>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</si>
  <si>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</si>
  <si>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</si>
  <si>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</si>
  <si>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</si>
  <si>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</si>
  <si>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</si>
  <si>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</si>
  <si>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</si>
  <si>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</si>
  <si>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</si>
  <si>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</si>
  <si>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</si>
  <si>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</si>
  <si>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</si>
  <si>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</si>
  <si>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</si>
  <si>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</si>
  <si>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</si>
  <si>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</si>
  <si>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</si>
  <si>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</si>
  <si>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</si>
  <si>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</si>
  <si>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</si>
  <si>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</si>
  <si>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</si>
  <si>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</si>
  <si>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</si>
  <si>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</si>
  <si>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</si>
  <si>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</si>
  <si>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</si>
  <si>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</si>
  <si>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</si>
  <si>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</si>
  <si>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</si>
  <si>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</si>
  <si>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</si>
  <si>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</si>
  <si>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</si>
  <si>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</si>
  <si>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</si>
  <si>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</si>
  <si>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</si>
  <si>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</si>
  <si>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</si>
  <si>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</si>
  <si>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</si>
  <si>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</si>
  <si>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</si>
  <si>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</si>
  <si>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</si>
  <si>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</si>
  <si>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</si>
  <si>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</si>
  <si>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</si>
  <si>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</si>
  <si>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</si>
  <si>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</si>
  <si>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</si>
  <si>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</si>
  <si>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</si>
  <si>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</si>
  <si>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</si>
  <si>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</si>
  <si>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</si>
  <si>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</si>
  <si>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</si>
  <si>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</si>
  <si>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</si>
  <si>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</si>
  <si>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</si>
  <si>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</si>
  <si>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</si>
  <si>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</si>
  <si>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</si>
  <si>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</si>
  <si>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</si>
  <si>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</si>
  <si>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</si>
  <si>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</si>
  <si>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</si>
  <si>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</si>
  <si>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</si>
  <si>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</si>
  <si>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</si>
  <si>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</si>
  <si>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</si>
  <si>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</si>
  <si>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</si>
  <si>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</si>
  <si>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</si>
  <si>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</si>
  <si>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</si>
  <si>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</si>
  <si>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</si>
  <si>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</si>
  <si>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</si>
  <si>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</si>
  <si>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</si>
  <si>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</si>
  <si>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</si>
  <si>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</si>
  <si>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</si>
  <si>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</si>
  <si>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</si>
  <si>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</si>
  <si>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</si>
  <si>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</si>
  <si>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</si>
  <si>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</si>
  <si>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</si>
  <si>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</si>
  <si>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</si>
  <si>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</si>
  <si>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</si>
  <si>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</si>
  <si>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</si>
  <si>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</si>
  <si>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</si>
  <si>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</si>
  <si>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</si>
  <si>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</si>
  <si>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</si>
  <si>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</si>
  <si>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</si>
  <si>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</si>
  <si>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</si>
  <si>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</si>
  <si>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</si>
  <si>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</si>
  <si>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</si>
  <si>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</si>
  <si>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</si>
  <si>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</si>
  <si>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</si>
  <si>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</si>
  <si>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</si>
  <si>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</si>
  <si>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</si>
  <si>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</si>
  <si>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</si>
  <si>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</si>
  <si>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</si>
  <si>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</si>
  <si>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</si>
  <si>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</si>
  <si>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</si>
  <si>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</si>
  <si>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</si>
  <si>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</si>
  <si>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</si>
  <si>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</si>
  <si>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</si>
  <si>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</si>
  <si>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</si>
  <si>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</si>
  <si>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</si>
  <si>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</si>
  <si>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</si>
  <si>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</si>
  <si>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</si>
  <si>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</si>
  <si>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</si>
  <si>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</si>
  <si>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</si>
  <si>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</si>
  <si>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</si>
  <si>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</si>
  <si>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</si>
  <si>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</si>
  <si>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</si>
  <si>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</si>
  <si>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</si>
  <si>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</si>
  <si>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</si>
  <si>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</si>
  <si>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</si>
  <si>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</si>
  <si>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</si>
  <si>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</si>
  <si>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</si>
  <si>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</si>
  <si>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</si>
  <si>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</si>
  <si>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</si>
  <si>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</si>
  <si>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</si>
  <si>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</si>
  <si>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</si>
  <si>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</si>
  <si>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</si>
  <si>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</si>
  <si>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</si>
  <si>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</si>
  <si>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</si>
  <si>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</si>
  <si>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</si>
  <si>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</si>
  <si>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</si>
  <si>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</si>
  <si>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</si>
  <si>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</si>
  <si>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</si>
  <si>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</si>
  <si>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</si>
  <si>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</si>
  <si>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</si>
  <si>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</si>
  <si>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</si>
  <si>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</si>
  <si>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</si>
  <si>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</si>
  <si>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</si>
  <si>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</si>
  <si>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</si>
  <si>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</si>
  <si>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</si>
  <si>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</si>
  <si>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</si>
  <si>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</si>
  <si>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</si>
  <si>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</si>
  <si>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</si>
  <si>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</si>
  <si>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</si>
  <si>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</si>
  <si>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</si>
  <si>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</si>
  <si>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</si>
  <si>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</si>
  <si>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</si>
  <si>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</si>
  <si>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</si>
  <si>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</si>
  <si>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</si>
  <si>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</si>
  <si>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</si>
  <si>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</si>
  <si>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</si>
  <si>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</si>
  <si>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</si>
  <si>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</si>
  <si>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</si>
  <si>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</si>
  <si>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</si>
  <si>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</si>
  <si>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</si>
  <si>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</si>
  <si>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</si>
  <si>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</si>
  <si>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</si>
  <si>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</si>
  <si>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</si>
  <si>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</si>
  <si>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</si>
  <si>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</si>
  <si>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</si>
  <si>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</si>
  <si>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</si>
  <si>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</si>
  <si>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</si>
  <si>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</si>
  <si>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</si>
  <si>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</si>
  <si>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</si>
  <si>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</si>
  <si>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</si>
  <si>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</si>
  <si>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</si>
  <si>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</si>
  <si>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</si>
  <si>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</si>
  <si>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</si>
  <si>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</si>
  <si>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</si>
  <si>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</si>
  <si>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</si>
  <si>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</si>
  <si>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</si>
  <si>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</si>
  <si>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</si>
  <si>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</si>
  <si>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</si>
  <si>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</si>
  <si>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</si>
  <si>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</si>
  <si>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</si>
  <si>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</si>
  <si>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</si>
  <si>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</si>
  <si>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</si>
  <si>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</si>
  <si>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</si>
  <si>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</si>
  <si>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</si>
  <si>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</si>
  <si>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</si>
  <si>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</si>
  <si>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</si>
  <si>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</si>
  <si>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</si>
  <si>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</si>
  <si>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</si>
  <si>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</si>
  <si>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</si>
  <si>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</si>
  <si>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</si>
  <si>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</si>
  <si>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</si>
  <si>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</si>
  <si>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</si>
  <si>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</si>
  <si>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</si>
  <si>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</si>
  <si>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</si>
  <si>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</si>
  <si>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</si>
  <si>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</si>
  <si>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</si>
  <si>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</si>
  <si>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</si>
  <si>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</si>
  <si>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</si>
  <si>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</si>
  <si>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</si>
  <si>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</si>
  <si>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</si>
  <si>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</si>
  <si>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</si>
  <si>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</si>
  <si>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</si>
  <si>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</si>
  <si>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</si>
  <si>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</si>
  <si>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</si>
  <si>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</si>
  <si>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</si>
  <si>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</si>
  <si>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</si>
  <si>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</si>
  <si>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</si>
  <si>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</si>
  <si>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</si>
  <si>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</si>
  <si>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</si>
  <si>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</si>
  <si>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</si>
  <si>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</si>
  <si>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</si>
  <si>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</si>
  <si>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</si>
  <si>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</si>
  <si>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</si>
  <si>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</si>
  <si>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</si>
  <si>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</si>
  <si>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</si>
  <si>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</si>
  <si>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</si>
  <si>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</si>
  <si>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</si>
  <si>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</si>
  <si>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</si>
  <si>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</si>
  <si>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</si>
  <si>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</si>
  <si>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</si>
  <si>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</si>
  <si>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</si>
  <si>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</si>
  <si>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</si>
  <si>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</si>
  <si>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</si>
  <si>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</si>
  <si>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</si>
  <si>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</si>
  <si>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</si>
  <si>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</si>
  <si>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</si>
  <si>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</si>
  <si>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</si>
  <si>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</si>
  <si>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</si>
  <si>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</si>
  <si>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</si>
  <si>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</si>
  <si>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</si>
  <si>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</si>
  <si>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</si>
  <si>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</si>
  <si>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</si>
  <si>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</si>
  <si>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</si>
  <si>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</si>
  <si>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</si>
  <si>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</si>
  <si>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</si>
  <si>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</si>
  <si>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</si>
  <si>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</si>
  <si>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</si>
  <si>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</si>
  <si>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</si>
  <si>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</si>
  <si>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</si>
  <si>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</si>
  <si>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</si>
  <si>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</si>
  <si>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</si>
  <si>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</si>
  <si>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</si>
  <si>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</si>
  <si>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</si>
  <si>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</si>
  <si>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</si>
  <si>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</si>
  <si>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</si>
  <si>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</si>
  <si>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</si>
  <si>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</si>
  <si>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</si>
  <si>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</si>
  <si>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</si>
  <si>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</si>
  <si>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</si>
  <si>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</si>
  <si>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</si>
  <si>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</si>
  <si>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</si>
  <si>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</si>
  <si>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</si>
  <si>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</si>
  <si>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</si>
  <si>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</si>
  <si>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</si>
  <si>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</si>
  <si>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</si>
  <si>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</si>
  <si>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</si>
  <si>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</si>
  <si>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</si>
  <si>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</si>
  <si>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</si>
  <si>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</si>
  <si>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</si>
  <si>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</si>
  <si>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</si>
  <si>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</si>
  <si>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</si>
  <si>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</si>
  <si>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</si>
  <si>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</si>
  <si>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</si>
  <si>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</si>
  <si>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</si>
  <si>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</si>
  <si>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</si>
  <si>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</si>
  <si>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</si>
  <si>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</si>
  <si>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</si>
  <si>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</si>
  <si>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</si>
  <si>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</si>
  <si>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</si>
  <si>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</si>
  <si>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</si>
  <si>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</si>
  <si>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</si>
  <si>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</si>
  <si>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</si>
  <si>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</si>
  <si>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</si>
  <si>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</si>
  <si>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</si>
  <si>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</si>
  <si>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</si>
  <si>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</si>
  <si>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</si>
  <si>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</si>
  <si>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</si>
  <si>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</si>
  <si>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</si>
  <si>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</si>
  <si>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</si>
  <si>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</si>
  <si>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</si>
  <si>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</si>
  <si>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</si>
  <si>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</si>
  <si>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</si>
  <si>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</si>
  <si>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</si>
  <si>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</si>
  <si>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</si>
  <si>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</si>
  <si>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</si>
  <si>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</si>
  <si>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</si>
  <si>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</si>
  <si>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</si>
  <si>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</si>
  <si>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</si>
  <si>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</si>
  <si>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</si>
  <si>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</si>
  <si>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</si>
  <si>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</si>
  <si>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</si>
  <si>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</si>
  <si>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</si>
  <si>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</si>
  <si>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</si>
  <si>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</si>
  <si>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</si>
  <si>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</si>
  <si>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</si>
  <si>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</si>
  <si>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</si>
  <si>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</si>
  <si>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</si>
  <si>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</si>
  <si>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</si>
  <si>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</si>
  <si>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</si>
  <si>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</si>
  <si>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</si>
  <si>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</si>
  <si>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</si>
  <si>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</si>
  <si>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</si>
  <si>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</si>
  <si>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</si>
  <si>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</si>
  <si>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</si>
  <si>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</si>
  <si>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</si>
  <si>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</si>
  <si>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</si>
  <si>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</si>
  <si>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</si>
  <si>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</si>
  <si>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</si>
  <si>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</si>
  <si>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</si>
  <si>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</si>
  <si>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</si>
  <si>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</si>
  <si>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</si>
  <si>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</si>
  <si>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</si>
  <si>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</si>
  <si>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</si>
  <si>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</si>
  <si>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</si>
  <si>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</si>
  <si>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</si>
  <si>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</si>
  <si>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</si>
  <si>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</si>
  <si>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</si>
  <si>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</si>
  <si>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</si>
  <si>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</si>
  <si>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</si>
  <si>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</si>
  <si>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</si>
  <si>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</si>
  <si>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</si>
  <si>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</si>
  <si>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</si>
  <si>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</si>
  <si>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</si>
  <si>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</si>
  <si>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</si>
  <si>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</si>
  <si>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</si>
  <si>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</si>
  <si>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</si>
  <si>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</si>
  <si>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</si>
  <si>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</si>
  <si>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</si>
  <si>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</si>
  <si>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</si>
  <si>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</si>
  <si>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</si>
  <si>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</si>
  <si>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</si>
  <si>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</si>
  <si>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</si>
  <si>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</si>
  <si>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</si>
  <si>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</si>
  <si>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</si>
  <si>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</si>
  <si>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</si>
  <si>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</si>
  <si>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</si>
  <si>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</si>
  <si>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</si>
  <si>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</si>
  <si>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</si>
  <si>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</si>
  <si>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</si>
  <si>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</si>
  <si>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</si>
  <si>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</si>
  <si>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</si>
  <si>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</si>
  <si>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</si>
  <si>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</si>
  <si>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</si>
  <si>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</si>
  <si>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</si>
  <si>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</si>
  <si>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</si>
  <si>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</si>
  <si>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</si>
  <si>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</si>
  <si>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</si>
  <si>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</si>
  <si>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</si>
  <si>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</si>
  <si>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</si>
  <si>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</si>
  <si>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</si>
  <si>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</si>
  <si>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</si>
  <si>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</si>
  <si>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</si>
  <si>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</si>
  <si>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</si>
  <si>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</si>
  <si>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</si>
  <si>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</si>
  <si>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</si>
  <si>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</si>
  <si>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</si>
  <si>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</si>
  <si>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</si>
  <si>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</si>
  <si>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</si>
  <si>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</si>
  <si>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</si>
  <si>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</si>
  <si>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</si>
  <si>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</si>
  <si>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</si>
  <si>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</si>
  <si>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</si>
  <si>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</si>
  <si>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</si>
  <si>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</si>
  <si>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</si>
  <si>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</si>
  <si>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</si>
  <si>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</si>
  <si>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</si>
  <si>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</si>
  <si>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</si>
  <si>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</si>
  <si>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</si>
  <si>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</si>
  <si>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</si>
  <si>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</si>
  <si>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</si>
  <si>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</si>
  <si>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</si>
  <si>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</si>
  <si>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</si>
  <si>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</si>
  <si>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</si>
  <si>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</si>
  <si>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</si>
  <si>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</si>
  <si>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</si>
  <si>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</si>
  <si>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</si>
  <si>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</si>
  <si>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</si>
  <si>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</si>
  <si>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</si>
  <si>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</si>
  <si>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</si>
  <si>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</si>
  <si>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</si>
  <si>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</si>
  <si>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</si>
  <si>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</si>
  <si>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</si>
  <si>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</si>
  <si>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</si>
  <si>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</si>
  <si>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</si>
  <si>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</si>
  <si>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</si>
  <si>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</si>
  <si>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</si>
  <si>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</si>
  <si>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</si>
  <si>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</si>
  <si>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</si>
  <si>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</si>
  <si>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</si>
  <si>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</si>
  <si>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</si>
  <si>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</si>
  <si>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</si>
  <si>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</si>
  <si>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</si>
  <si>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</si>
  <si>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</si>
  <si>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</si>
  <si>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</si>
  <si>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</si>
  <si>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</si>
  <si>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</si>
  <si>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</si>
  <si>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</si>
  <si>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</si>
  <si>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</si>
  <si>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</si>
  <si>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</si>
  <si>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</si>
  <si>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</si>
  <si>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</si>
  <si>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</si>
  <si>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</si>
  <si>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</si>
  <si>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</si>
  <si>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</si>
  <si>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</si>
  <si>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</si>
  <si>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</si>
  <si>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</si>
  <si>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</si>
  <si>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</si>
  <si>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</si>
  <si>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</si>
  <si>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</si>
  <si>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</si>
  <si>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</si>
  <si>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</si>
  <si>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</si>
  <si>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</si>
  <si>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</si>
  <si>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</si>
  <si>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</si>
  <si>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</si>
  <si>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</si>
  <si>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</si>
  <si>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</si>
  <si>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</si>
  <si>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</si>
  <si>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</si>
  <si>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</si>
  <si>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</si>
  <si>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</si>
  <si>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</si>
  <si>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</si>
  <si>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</si>
  <si>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</si>
  <si>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</si>
  <si>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</si>
  <si>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</si>
  <si>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</si>
  <si>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</si>
  <si>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</si>
  <si>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</si>
  <si>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</si>
  <si>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</si>
  <si>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</si>
  <si>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</si>
  <si>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</si>
  <si>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</si>
  <si>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</si>
  <si>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</si>
  <si>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</si>
  <si>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</si>
  <si>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</si>
  <si>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</si>
  <si>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</si>
  <si>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</si>
  <si>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</si>
  <si>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</si>
  <si>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</si>
  <si>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</si>
  <si>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</si>
  <si>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</si>
  <si>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</si>
  <si>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</si>
  <si>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</si>
  <si>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</si>
  <si>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</si>
  <si>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</si>
  <si>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</si>
  <si>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</si>
  <si>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</si>
  <si>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</si>
  <si>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</si>
  <si>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</si>
  <si>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</si>
  <si>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</si>
  <si>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</si>
  <si>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</si>
  <si>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</si>
  <si>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</si>
  <si>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</si>
  <si>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</si>
  <si>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</si>
  <si>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</si>
  <si>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</si>
  <si>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</si>
  <si>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</si>
  <si>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</si>
  <si>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</si>
  <si>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</si>
  <si>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</si>
  <si>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</si>
  <si>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</si>
  <si>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</si>
  <si>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</si>
  <si>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</si>
  <si>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</si>
  <si>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</si>
  <si>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</si>
  <si>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</si>
  <si>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</si>
  <si>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</si>
  <si>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</si>
  <si>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</si>
  <si>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</si>
  <si>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</si>
  <si>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</si>
  <si>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</si>
  <si>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</si>
  <si>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</si>
  <si>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</si>
  <si>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</si>
  <si>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</si>
  <si>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</si>
  <si>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</si>
  <si>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</si>
  <si>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</si>
  <si>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</si>
  <si>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</si>
  <si>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</si>
  <si>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</si>
  <si>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2021-11-1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</si>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</sst>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5" zoomScaleNormal="75" zoomScaleSheetLayoutView="40" zoomScalePageLayoutView="40" workbookViewId="0">
      <selection activeCell="O36" sqref="O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2694</v>
      </c>
      <c r="D15" s="35"/>
      <c r="E15" s="35"/>
      <c r="F15" s="5"/>
      <c r="G15" s="32" t="s">
        <v>1168</v>
      </c>
      <c r="H15" s="103" t="s">
        <v>187</v>
      </c>
      <c r="I15" s="32" t="s">
        <v>2624</v>
      </c>
      <c r="J15" s="108"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181"/>
      <c r="I20" s="142" t="s">
        <v>1156</v>
      </c>
      <c r="J20" s="143" t="s">
        <v>188</v>
      </c>
      <c r="K20" s="144">
        <v>1143846900</v>
      </c>
      <c r="L20" s="145"/>
      <c r="M20" s="145">
        <v>44561</v>
      </c>
      <c r="N20" s="129">
        <f>+(M20-L20)/30</f>
        <v>1485.3666666666666</v>
      </c>
      <c r="O20" s="132"/>
      <c r="U20" s="128"/>
      <c r="V20" s="105">
        <f ca="1">NOW()</f>
        <v>44201.584734722222</v>
      </c>
      <c r="W20" s="105">
        <f ca="1">NOW()</f>
        <v>44201.584734722222</v>
      </c>
    </row>
    <row r="21" spans="1:23" ht="30" customHeight="1" outlineLevel="1" x14ac:dyDescent="0.25">
      <c r="A21" s="9"/>
      <c r="B21" s="71"/>
      <c r="C21" s="5"/>
      <c r="D21" s="5"/>
      <c r="E21" s="5"/>
      <c r="F21" s="5"/>
      <c r="G21" s="5"/>
      <c r="H21" s="70"/>
      <c r="I21" s="142"/>
      <c r="J21" s="143"/>
      <c r="K21" s="144"/>
      <c r="L21" s="145"/>
      <c r="M21" s="145"/>
      <c r="N21" s="129">
        <f t="shared" ref="N21:N35" si="0">+(M21-L21)/30</f>
        <v>0</v>
      </c>
      <c r="O21" s="133"/>
    </row>
    <row r="22" spans="1:23" ht="30" customHeight="1" outlineLevel="1" x14ac:dyDescent="0.25">
      <c r="A22" s="9"/>
      <c r="B22" s="71"/>
      <c r="C22" s="5"/>
      <c r="D22" s="5"/>
      <c r="E22" s="5"/>
      <c r="F22" s="5"/>
      <c r="G22" s="5"/>
      <c r="H22" s="70"/>
      <c r="I22" s="142"/>
      <c r="J22" s="143"/>
      <c r="K22" s="144"/>
      <c r="L22" s="145"/>
      <c r="M22" s="145"/>
      <c r="N22" s="130">
        <f t="shared" ref="N22:N33" si="1">+(M22-L22)/30</f>
        <v>0</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PARA EL DESARROLLO DE LA CALIDAD EDUCATIVA</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2695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115" t="s">
        <v>711</v>
      </c>
      <c r="J115" s="115"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25" x14ac:dyDescent="0.25">
      <c r="A179" s="9"/>
      <c r="B179" s="216" t="s">
        <v>2669</v>
      </c>
      <c r="C179" s="216"/>
      <c r="D179" s="216"/>
      <c r="E179" s="164">
        <v>0.02</v>
      </c>
      <c r="F179" s="163">
        <v>1.4999999999999999E-2</v>
      </c>
      <c r="G179" s="158">
        <f>IF(F179&gt;0,SUM(E179+F179),"")</f>
        <v>3.5000000000000003E-2</v>
      </c>
      <c r="H179" s="5"/>
      <c r="I179" s="216" t="s">
        <v>2671</v>
      </c>
      <c r="J179" s="216"/>
      <c r="K179" s="216"/>
      <c r="L179" s="216"/>
      <c r="M179" s="165">
        <v>0.04</v>
      </c>
      <c r="O179" s="8"/>
      <c r="Q179" s="19"/>
      <c r="R179" s="152">
        <f>IF(M179&gt;0,SUM(L179+M179),"")</f>
        <v>0.04</v>
      </c>
      <c r="T179" s="19"/>
      <c r="U179" s="172" t="s">
        <v>1166</v>
      </c>
      <c r="V179" s="172"/>
      <c r="W179" s="172"/>
      <c r="X179" s="24">
        <v>0.02</v>
      </c>
      <c r="Y179" s="157"/>
      <c r="Z179" s="158" t="str">
        <f>IF(Y179&gt;0,SUM(E181+Y179),"")</f>
        <v/>
      </c>
      <c r="AA179" s="19"/>
      <c r="AB179" s="19"/>
    </row>
    <row r="180" spans="1:28" ht="23.25" hidden="1" x14ac:dyDescent="0.2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25" hidden="1" x14ac:dyDescent="0.2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3.5000000000000003E-2</v>
      </c>
      <c r="D185" s="91" t="s">
        <v>2628</v>
      </c>
      <c r="E185" s="94">
        <f>+(C185*SUM(K20:K35))</f>
        <v>40034641.500000007</v>
      </c>
      <c r="F185" s="92"/>
      <c r="G185" s="93"/>
      <c r="H185" s="88"/>
      <c r="I185" s="90" t="s">
        <v>2627</v>
      </c>
      <c r="J185" s="159">
        <f>+SUM(M179:M183)</f>
        <v>0.04</v>
      </c>
      <c r="K185" s="197" t="s">
        <v>2628</v>
      </c>
      <c r="L185" s="197"/>
      <c r="M185" s="94">
        <f>+J185*(SUM(K20:K35))</f>
        <v>45753876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1" t="s">
        <v>2636</v>
      </c>
      <c r="C192" s="231"/>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2021-01-05T15:18:09Z</cp:lastPrinted>
  <dcterms:created xsi:type="dcterms:W3CDTF">2020-10-14T21:57:42Z</dcterms:created>
  <dcterms:modified xsi:type="dcterms:W3CDTF">2021-01-05T19:02:22Z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