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CES ANID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2"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<sst xmlns="http://schemas.openxmlformats.org/spreadsheetml/2006/main" count="3098" uniqueCount="2696">
  <si>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</si>
  <si>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</si>
  <si>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</si>
  <si>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</si>
  <si>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</si>
  <si>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</si>
  <si>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</si>
  <si>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</si>
  <si>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</si>
  <si>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</si>
  <si>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</si>
  <si>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</si>
  <si>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</si>
  <si>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</si>
  <si>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</si>
  <si>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</si>
  <si>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</si>
  <si>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</si>
  <si>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</si>
  <si>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</si>
  <si>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</si>
  <si>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</si>
  <si>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</si>
  <si>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</si>
  <si>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</si>
  <si>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</si>
  <si>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</si>
  <si>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</si>
  <si>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</si>
  <si>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</si>
  <si>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</si>
  <si>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</si>
  <si>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</si>
  <si>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</si>
  <si>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</si>
  <si>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</si>
  <si>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</si>
  <si>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</si>
  <si>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</si>
  <si>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</si>
  <si>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</si>
  <si>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</si>
  <si>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</si>
  <si>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</si>
  <si>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</si>
  <si>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</si>
  <si>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</si>
  <si>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</si>
  <si>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</si>
  <si>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</si>
  <si>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</si>
  <si>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</si>
  <si>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</si>
  <si>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</si>
  <si>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</si>
  <si>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</si>
  <si>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</si>
  <si>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</si>
  <si>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</si>
  <si>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</si>
  <si>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</si>
  <si>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</si>
  <si>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</si>
  <si>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</si>
  <si>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</si>
  <si>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</si>
  <si>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</si>
  <si>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</si>
  <si>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</si>
  <si>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</si>
  <si>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</si>
  <si>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</si>
  <si>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</si>
  <si>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</si>
  <si>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</si>
  <si>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</si>
  <si>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</si>
  <si>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</si>
  <si>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</si>
  <si>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</si>
  <si>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</si>
  <si>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</si>
  <si>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</si>
  <si>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</si>
  <si>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</si>
  <si>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</si>
  <si>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</si>
  <si>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</si>
  <si>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</si>
  <si>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</si>
  <si>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</si>
  <si>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</si>
  <si>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</si>
  <si>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</si>
  <si>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</si>
  <si>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</si>
  <si>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</si>
  <si>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</si>
  <si>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</si>
  <si>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</si>
  <si>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</si>
  <si>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</si>
  <si>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</si>
  <si>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</si>
  <si>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</si>
  <si>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</si>
  <si>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</si>
  <si>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</si>
  <si>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</si>
  <si>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</si>
  <si>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</si>
  <si>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</si>
  <si>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</si>
  <si>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</si>
  <si>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</si>
  <si>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</si>
  <si>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</si>
  <si>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</si>
  <si>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</si>
  <si>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</si>
  <si>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</si>
  <si>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</si>
  <si>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</si>
  <si>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</si>
  <si>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</si>
  <si>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</si>
  <si>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</si>
  <si>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</si>
  <si>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</si>
  <si>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</si>
  <si>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</si>
  <si>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</si>
  <si>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</si>
  <si>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</si>
  <si>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</si>
  <si>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</si>
  <si>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</si>
  <si>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</si>
  <si>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</si>
  <si>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</si>
  <si>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</si>
  <si>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</si>
  <si>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</si>
  <si>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</si>
  <si>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</si>
  <si>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</si>
  <si>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</si>
  <si>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</si>
  <si>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</si>
  <si>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</si>
  <si>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</si>
  <si>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</si>
  <si>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</si>
  <si>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</si>
  <si>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</si>
  <si>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</si>
  <si>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</si>
  <si>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</si>
  <si>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</si>
  <si>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</si>
  <si>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</si>
  <si>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</si>
  <si>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</si>
  <si>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</si>
  <si>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</si>
  <si>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</si>
  <si>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</si>
  <si>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</si>
  <si>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</si>
  <si>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</si>
  <si>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</si>
  <si>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</si>
  <si>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</si>
  <si>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</si>
  <si>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</si>
  <si>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</si>
  <si>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</si>
  <si>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</si>
  <si>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</si>
  <si>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</si>
  <si>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</si>
  <si>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</si>
  <si>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</si>
  <si>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</si>
  <si>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</si>
  <si>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</si>
  <si>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</si>
  <si>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</si>
  <si>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</si>
  <si>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</si>
  <si>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</si>
  <si>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</si>
  <si>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</si>
  <si>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</si>
  <si>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</si>
  <si>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</si>
  <si>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</si>
  <si>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</si>
  <si>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</si>
  <si>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</si>
  <si>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</si>
  <si>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</si>
  <si>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</si>
  <si>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</si>
  <si>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</si>
  <si>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</si>
  <si>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</si>
  <si>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</si>
  <si>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</si>
  <si>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</si>
  <si>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</si>
  <si>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</si>
  <si>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</si>
  <si>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</si>
  <si>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</si>
  <si>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</si>
  <si>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</si>
  <si>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</si>
  <si>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</si>
  <si>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</si>
  <si>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</si>
  <si>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</si>
  <si>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</si>
  <si>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</si>
  <si>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</si>
  <si>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</si>
  <si>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</si>
  <si>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</si>
  <si>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</si>
  <si>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</si>
  <si>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</si>
  <si>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</si>
  <si>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</si>
  <si>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</si>
  <si>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</si>
  <si>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</si>
  <si>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</si>
  <si>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</si>
  <si>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</si>
  <si>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</si>
  <si>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</si>
  <si>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</si>
  <si>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</si>
  <si>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</si>
  <si>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</si>
  <si>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</si>
  <si>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</si>
  <si>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</si>
  <si>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</si>
  <si>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</si>
  <si>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</si>
  <si>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</si>
  <si>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</si>
  <si>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</si>
  <si>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</si>
  <si>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</si>
  <si>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</si>
  <si>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</si>
  <si>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</si>
  <si>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</si>
  <si>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</si>
  <si>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</si>
  <si>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</si>
  <si>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</si>
  <si>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</si>
  <si>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</si>
  <si>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</si>
  <si>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</si>
  <si>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</si>
  <si>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</si>
  <si>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</si>
  <si>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</si>
  <si>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</si>
  <si>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</si>
  <si>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</si>
  <si>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</si>
  <si>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</si>
  <si>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</si>
  <si>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</si>
  <si>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</si>
  <si>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</si>
  <si>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</si>
  <si>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</si>
  <si>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</si>
  <si>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</si>
  <si>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</si>
  <si>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</si>
  <si>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</si>
  <si>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</si>
  <si>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</si>
  <si>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</si>
  <si>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</si>
  <si>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</si>
  <si>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</si>
  <si>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</si>
  <si>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</si>
  <si>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</si>
  <si>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</si>
  <si>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</si>
  <si>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</si>
  <si>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</si>
  <si>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</si>
  <si>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</si>
  <si>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</si>
  <si>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</si>
  <si>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</si>
  <si>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</si>
  <si>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</si>
  <si>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</si>
  <si>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</si>
  <si>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</si>
  <si>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</si>
  <si>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</si>
  <si>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</si>
  <si>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</si>
  <si>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</si>
  <si>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</si>
  <si>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</si>
  <si>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</si>
  <si>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</si>
  <si>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</si>
  <si>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</si>
  <si>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</si>
  <si>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</si>
  <si>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</si>
  <si>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</si>
  <si>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</si>
  <si>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</si>
  <si>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</si>
  <si>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</si>
  <si>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</si>
  <si>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</si>
  <si>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</si>
  <si>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</si>
  <si>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</si>
  <si>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</si>
  <si>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</si>
  <si>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</si>
  <si>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</si>
  <si>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</si>
  <si>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</si>
  <si>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</si>
  <si>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</si>
  <si>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</si>
  <si>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</si>
  <si>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</si>
  <si>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</si>
  <si>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</si>
  <si>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</si>
  <si>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</si>
  <si>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</si>
  <si>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</si>
  <si>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</si>
  <si>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</si>
  <si>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</si>
  <si>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</si>
  <si>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</si>
  <si>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</si>
  <si>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</si>
  <si>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</si>
  <si>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</si>
  <si>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</si>
  <si>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</si>
  <si>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</si>
  <si>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</si>
  <si>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</si>
  <si>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</si>
  <si>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</si>
  <si>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</si>
  <si>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</si>
  <si>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</si>
  <si>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</si>
  <si>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</si>
  <si>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</si>
  <si>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</si>
  <si>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</si>
  <si>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</si>
  <si>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</si>
  <si>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</si>
  <si>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</si>
  <si>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</si>
  <si>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</si>
  <si>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</si>
  <si>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</si>
  <si>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</si>
  <si>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</si>
  <si>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</si>
  <si>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</si>
  <si>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</si>
  <si>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</si>
  <si>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</si>
  <si>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</si>
  <si>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</si>
  <si>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</si>
  <si>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</si>
  <si>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</si>
  <si>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</si>
  <si>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</si>
  <si>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</si>
  <si>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</si>
  <si>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</si>
  <si>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</si>
  <si>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</si>
  <si>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</si>
  <si>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</si>
  <si>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</si>
  <si>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</si>
  <si>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</si>
  <si>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</si>
  <si>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</si>
  <si>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</si>
  <si>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</si>
  <si>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</si>
  <si>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</si>
  <si>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</si>
  <si>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</si>
  <si>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</si>
  <si>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</si>
  <si>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</si>
  <si>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</si>
  <si>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</si>
  <si>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</si>
  <si>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</si>
  <si>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</si>
  <si>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</si>
  <si>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</si>
  <si>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</si>
  <si>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</si>
  <si>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</si>
  <si>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</si>
  <si>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</si>
  <si>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</si>
  <si>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</si>
  <si>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</si>
  <si>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</si>
  <si>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</si>
  <si>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</si>
  <si>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</si>
  <si>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</si>
  <si>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</si>
  <si>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</si>
  <si>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</si>
  <si>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</si>
  <si>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</si>
  <si>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</si>
  <si>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</si>
  <si>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</si>
  <si>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</si>
  <si>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</si>
  <si>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</si>
  <si>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</si>
  <si>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</si>
  <si>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</si>
  <si>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</si>
  <si>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</si>
  <si>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</si>
  <si>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</si>
  <si>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</si>
  <si>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</si>
  <si>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</si>
  <si>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</si>
  <si>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</si>
  <si>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</si>
  <si>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</si>
  <si>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</si>
  <si>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</si>
  <si>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</si>
  <si>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</si>
  <si>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</si>
  <si>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</si>
  <si>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</si>
  <si>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</si>
  <si>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</si>
  <si>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</si>
  <si>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</si>
  <si>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</si>
  <si>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</si>
  <si>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</si>
  <si>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</si>
  <si>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</si>
  <si>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</si>
  <si>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</si>
  <si>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</si>
  <si>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</si>
  <si>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</si>
  <si>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</si>
  <si>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</si>
  <si>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</si>
  <si>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</si>
  <si>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</si>
  <si>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</si>
  <si>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</si>
  <si>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</si>
  <si>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</si>
  <si>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</si>
  <si>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</si>
  <si>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</si>
  <si>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</si>
  <si>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</si>
  <si>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</si>
  <si>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</si>
  <si>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</si>
  <si>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</si>
  <si>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</si>
  <si>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</si>
  <si>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</si>
  <si>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</si>
  <si>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</si>
  <si>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</si>
  <si>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</si>
  <si>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</si>
  <si>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</si>
  <si>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</si>
  <si>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</si>
  <si>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</si>
  <si>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</si>
  <si>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</si>
  <si>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</si>
  <si>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</si>
  <si>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</si>
  <si>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</si>
  <si>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</si>
  <si>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</si>
  <si>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</si>
  <si>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</si>
  <si>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</si>
  <si>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</si>
  <si>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</si>
  <si>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</si>
  <si>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</si>
  <si>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</si>
  <si>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</si>
  <si>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</si>
  <si>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</si>
  <si>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</si>
  <si>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</si>
  <si>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</si>
  <si>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</si>
  <si>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</si>
  <si>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</si>
  <si>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</si>
  <si>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</si>
  <si>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</si>
  <si>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</si>
  <si>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</si>
  <si>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</si>
  <si>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</si>
  <si>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</si>
  <si>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</si>
  <si>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</si>
  <si>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</si>
  <si>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</si>
  <si>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</si>
  <si>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</si>
  <si>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</si>
  <si>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</si>
  <si>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</si>
  <si>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</si>
  <si>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</si>
  <si>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</si>
  <si>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</si>
  <si>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</si>
  <si>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</si>
  <si>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</si>
  <si>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</si>
  <si>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</si>
  <si>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</si>
  <si>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</si>
  <si>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</si>
  <si>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</si>
  <si>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</si>
  <si>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</si>
  <si>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</si>
  <si>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</si>
  <si>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</si>
  <si>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</si>
  <si>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</si>
  <si>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</si>
  <si>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</si>
  <si>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</si>
  <si>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</si>
  <si>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</si>
  <si>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</si>
  <si>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</si>
  <si>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</si>
  <si>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</si>
  <si>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</si>
  <si>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</si>
  <si>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</si>
  <si>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</si>
  <si>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</si>
  <si>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</si>
  <si>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</si>
  <si>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</si>
  <si>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</si>
  <si>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</si>
  <si>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</si>
  <si>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</si>
  <si>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</si>
  <si>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</si>
  <si>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</si>
  <si>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</si>
  <si>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</si>
  <si>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</si>
  <si>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</si>
  <si>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</si>
  <si>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</si>
  <si>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</si>
  <si>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</si>
  <si>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</si>
  <si>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</si>
  <si>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</si>
  <si>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</si>
  <si>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</si>
  <si>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</si>
  <si>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</si>
  <si>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</si>
  <si>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</si>
  <si>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</si>
  <si>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</si>
  <si>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</si>
  <si>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</si>
  <si>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</si>
  <si>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</si>
  <si>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</si>
  <si>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</si>
  <si>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</si>
  <si>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</si>
  <si>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</si>
  <si>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</si>
  <si>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</si>
  <si>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</si>
  <si>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</si>
  <si>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</si>
  <si>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</si>
  <si>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</si>
  <si>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</si>
  <si>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</si>
  <si>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</si>
  <si>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</si>
  <si>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</si>
  <si>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</si>
  <si>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</si>
  <si>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</si>
  <si>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</si>
  <si>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</si>
  <si>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</si>
  <si>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</si>
  <si>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</si>
  <si>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</si>
  <si>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</si>
  <si>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</si>
  <si>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</si>
  <si>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</si>
  <si>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</si>
  <si>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</si>
  <si>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</si>
  <si>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</si>
  <si>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</si>
  <si>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</si>
  <si>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</si>
  <si>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</si>
  <si>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</si>
  <si>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</si>
  <si>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</si>
  <si>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</si>
  <si>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</si>
  <si>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</si>
  <si>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</si>
  <si>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</si>
  <si>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</si>
  <si>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</si>
  <si>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</si>
  <si>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</si>
  <si>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</si>
  <si>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</si>
  <si>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</si>
  <si>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</si>
  <si>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</si>
  <si>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</si>
  <si>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</si>
  <si>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</si>
  <si>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</si>
  <si>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</si>
  <si>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</si>
  <si>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</si>
  <si>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</si>
  <si>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</si>
  <si>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</si>
  <si>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</si>
  <si>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</si>
  <si>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</si>
  <si>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</si>
  <si>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</si>
  <si>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</si>
  <si>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</si>
  <si>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</si>
  <si>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</si>
  <si>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</si>
  <si>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</si>
  <si>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</si>
  <si>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</si>
  <si>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</si>
  <si>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</si>
  <si>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</si>
  <si>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</si>
  <si>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</si>
  <si>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</si>
  <si>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</si>
  <si>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</si>
  <si>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</si>
  <si>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</si>
  <si>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</si>
  <si>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</si>
  <si>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</si>
  <si>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</si>
  <si>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</si>
  <si>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</si>
  <si>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</si>
  <si>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</si>
  <si>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</si>
  <si>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</si>
  <si>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</si>
  <si>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</si>
  <si>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</si>
  <si>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</si>
  <si>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</si>
  <si>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</si>
  <si>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</si>
  <si>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</si>
  <si>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</si>
  <si>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</si>
  <si>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</si>
  <si>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</si>
  <si>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</si>
  <si>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</si>
  <si>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</si>
  <si>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</si>
  <si>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</si>
  <si>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</si>
  <si>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</si>
  <si>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</si>
  <si>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</si>
  <si>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</si>
  <si>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</si>
  <si>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</si>
  <si>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</si>
  <si>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</si>
  <si>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</si>
  <si>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</si>
  <si>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</si>
  <si>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</si>
  <si>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</si>
  <si>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</si>
  <si>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</si>
  <si>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</si>
  <si>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</si>
  <si>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</si>
  <si>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</si>
  <si>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</si>
  <si>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</si>
  <si>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</si>
  <si>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</si>
  <si>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</si>
  <si>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</si>
  <si>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</si>
  <si>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</si>
  <si>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</si>
  <si>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</si>
  <si>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</si>
  <si>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</si>
  <si>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</si>
  <si>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</si>
  <si>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</si>
  <si>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</si>
  <si>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</si>
  <si>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</si>
  <si>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</si>
  <si>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</si>
  <si>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</si>
  <si>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</si>
  <si>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</si>
  <si>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</si>
  <si>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</si>
  <si>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</si>
  <si>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</si>
  <si>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</si>
  <si>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</si>
  <si>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</si>
  <si>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</si>
  <si>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</si>
  <si>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</si>
  <si>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</si>
  <si>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</si>
  <si>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</si>
  <si>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</si>
  <si>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</si>
  <si>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</si>
  <si>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</si>
  <si>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</si>
  <si>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</si>
  <si>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</si>
  <si>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</si>
  <si>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</si>
  <si>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</si>
  <si>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</si>
  <si>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</si>
  <si>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</si>
  <si>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</si>
  <si>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</si>
  <si>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</si>
  <si>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</si>
  <si>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</si>
  <si>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</si>
  <si>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</si>
  <si>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</si>
  <si>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</si>
  <si>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</si>
  <si>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</si>
  <si>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</si>
  <si>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</si>
  <si>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</si>
  <si>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</si>
  <si>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</si>
  <si>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</si>
  <si>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</si>
  <si>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</si>
  <si>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</si>
  <si>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</si>
  <si>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</si>
  <si>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</si>
  <si>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</si>
  <si>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</si>
  <si>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</si>
  <si>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</si>
  <si>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</si>
  <si>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</si>
  <si>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</si>
  <si>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</si>
  <si>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</si>
  <si>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</si>
  <si>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</si>
  <si>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</si>
  <si>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</si>
  <si>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</si>
  <si>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</si>
  <si>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</si>
  <si>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</si>
  <si>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</si>
  <si>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</si>
  <si>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</si>
  <si>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</si>
  <si>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</si>
  <si>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</si>
  <si>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</si>
  <si>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</si>
  <si>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</si>
  <si>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</si>
  <si>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</si>
  <si>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</si>
  <si>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</si>
  <si>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</si>
  <si>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</si>
  <si>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</si>
  <si>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</si>
  <si>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</si>
  <si>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</si>
  <si>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</si>
  <si>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</si>
  <si>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</si>
  <si>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</si>
  <si>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</si>
  <si>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</si>
  <si>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</si>
  <si>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</si>
  <si>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</si>
  <si>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</si>
  <si>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</si>
  <si>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</si>
  <si>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</si>
  <si>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</si>
  <si>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</si>
  <si>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</si>
  <si>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</si>
  <si>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</si>
  <si>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</si>
  <si>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</si>
  <si>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</si>
  <si>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</si>
  <si>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</si>
  <si>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</si>
  <si>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</si>
  <si>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</si>
  <si>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</si>
  <si>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</si>
  <si>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</si>
  <si>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</si>
  <si>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</si>
  <si>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</si>
  <si>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</si>
  <si>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</si>
  <si>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</si>
  <si>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</si>
  <si>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</si>
  <si>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</si>
  <si>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</si>
  <si>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</si>
  <si>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</si>
  <si>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</si>
  <si>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</si>
  <si>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</si>
  <si>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</si>
  <si>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</si>
  <si>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</si>
  <si>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</si>
  <si>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</si>
  <si>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</si>
  <si>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</si>
  <si>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</si>
  <si>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</si>
  <si>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</si>
  <si>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</si>
  <si>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</si>
  <si>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</si>
  <si>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</si>
  <si>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</si>
  <si>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</si>
  <si>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</si>
  <si>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</si>
  <si>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</si>
  <si>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</si>
  <si>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</si>
  <si>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</si>
  <si>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</si>
  <si>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</si>
  <si>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</si>
  <si>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</si>
  <si>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</si>
  <si>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</si>
  <si>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</si>
  <si>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</si>
  <si>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</si>
  <si>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</si>
  <si>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</si>
  <si>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</si>
  <si>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</si>
  <si>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</si>
  <si>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</si>
  <si>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</si>
  <si>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</si>
  <si>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</si>
  <si>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</si>
  <si>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</si>
  <si>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</si>
  <si>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</si>
  <si>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</si>
  <si>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</si>
  <si>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</si>
  <si>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</si>
  <si>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</si>
  <si>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</si>
  <si>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</si>
  <si>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</si>
  <si>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</si>
  <si>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</si>
  <si>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</si>
  <si>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</si>
  <si>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</si>
  <si>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</si>
  <si>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</si>
  <si>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</si>
  <si>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</si>
  <si>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</si>
  <si>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</si>
  <si>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</si>
  <si>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</si>
  <si>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</si>
  <si>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</si>
  <si>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</si>
  <si>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</si>
  <si>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</si>
  <si>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</si>
  <si>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</si>
  <si>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</si>
  <si>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</si>
  <si>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</si>
  <si>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</si>
  <si>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</si>
  <si>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</si>
  <si>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</si>
  <si>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</si>
  <si>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</si>
  <si>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</si>
  <si>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</si>
  <si>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</si>
  <si>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</si>
  <si>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</si>
  <si>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</si>
  <si>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</si>
  <si>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</si>
  <si>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</si>
  <si>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</si>
  <si>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</si>
  <si>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</si>
  <si>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</si>
  <si>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</si>
  <si>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</si>
  <si>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</si>
  <si>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</si>
  <si>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</si>
  <si>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</si>
  <si>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</si>
  <si>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</si>
  <si>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</si>
  <si>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</si>
  <si>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</si>
  <si>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</si>
  <si>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</si>
  <si>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</si>
  <si>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</si>
  <si>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</si>
  <si>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</si>
  <si>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</si>
  <si>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</si>
  <si>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</si>
  <si>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</si>
  <si>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</si>
  <si>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</si>
  <si>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</si>
  <si>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</si>
  <si>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</si>
  <si>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</si>
  <si>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</si>
  <si>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</si>
  <si>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</si>
  <si>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</si>
  <si>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</si>
  <si>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</si>
  <si>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</si>
  <si>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</si>
  <si>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</si>
  <si>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</si>
  <si>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</si>
  <si>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</si>
  <si>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</si>
  <si>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</si>
  <si>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</si>
  <si>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</si>
  <si>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</si>
  <si>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</si>
  <si>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</si>
  <si>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</si>
  <si>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</si>
  <si>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</si>
  <si>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</si>
  <si>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</si>
  <si>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</si>
  <si>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</si>
  <si>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</si>
  <si>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</si>
  <si>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</si>
  <si>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</si>
  <si>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</si>
  <si>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</si>
  <si>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</si>
  <si>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</si>
  <si>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</si>
  <si>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</si>
  <si>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</si>
  <si>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</si>
  <si>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</si>
  <si>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</si>
  <si>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</si>
  <si>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</si>
  <si>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</si>
  <si>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</si>
  <si>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</si>
  <si>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</si>
  <si>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</si>
  <si>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</si>
  <si>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</si>
  <si>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</si>
  <si>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</si>
  <si>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</si>
  <si>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</si>
  <si>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</si>
  <si>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</si>
  <si>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</si>
  <si>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</si>
  <si>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</si>
  <si>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</si>
  <si>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</si>
  <si>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</si>
  <si>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</si>
  <si>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</si>
  <si>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</si>
  <si>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</si>
  <si>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</si>
  <si>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</si>
  <si>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</si>
  <si>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</si>
  <si>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</si>
  <si>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</si>
  <si>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</si>
  <si>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</si>
  <si>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</si>
  <si>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</si>
  <si>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</si>
  <si>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</si>
  <si>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</si>
  <si>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</si>
  <si>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</si>
  <si>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</si>
  <si>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</si>
  <si>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</si>
  <si>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</si>
  <si>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</si>
  <si>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</si>
  <si>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</si>
  <si>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</si>
  <si>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</si>
  <si>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</si>
  <si>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</si>
  <si>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</si>
  <si>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</si>
  <si>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</si>
  <si>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</si>
  <si>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</si>
  <si>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</si>
  <si>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</si>
  <si>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</si>
  <si>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</si>
  <si>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</si>
  <si>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</si>
  <si>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</si>
  <si>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</si>
  <si>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</si>
  <si>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</si>
  <si>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</si>
  <si>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</si>
  <si>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</si>
  <si>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</si>
  <si>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</si>
  <si>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</si>
  <si>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</si>
  <si>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</si>
  <si>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</si>
  <si>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</si>
  <si>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</si>
  <si>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</si>
  <si>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</si>
  <si>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</si>
  <si>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</si>
  <si>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</si>
  <si>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</si>
  <si>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</si>
  <si>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</si>
  <si>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</si>
  <si>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</si>
  <si>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</si>
  <si>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</si>
  <si>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</si>
  <si>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</si>
  <si>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</si>
  <si>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</si>
  <si>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</si>
  <si>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</si>
  <si>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</si>
  <si>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</si>
  <si>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</si>
  <si>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</si>
  <si>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</si>
  <si>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</si>
  <si>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</si>
  <si>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</si>
  <si>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</si>
  <si>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</si>
  <si>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</si>
  <si>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</si>
  <si>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</si>
  <si>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</si>
  <si>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</si>
  <si>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</si>
  <si>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</si>
  <si>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</si>
  <si>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</si>
  <si>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</si>
  <si>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</si>
  <si>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</si>
  <si>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</si>
  <si>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</si>
  <si>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</si>
  <si>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</si>
  <si>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</si>
  <si>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</si>
  <si>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</si>
  <si>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</si>
  <si>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</si>
  <si>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</si>
  <si>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</si>
  <si>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</si>
  <si>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</si>
  <si>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</si>
  <si>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</si>
  <si>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</si>
  <si>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</si>
  <si>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</si>
  <si>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</si>
  <si>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</si>
  <si>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</si>
  <si>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</si>
  <si>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</si>
  <si>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</si>
  <si>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</si>
  <si>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</si>
  <si>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</si>
  <si>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</si>
  <si>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</si>
  <si>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</si>
  <si>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</si>
  <si>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</si>
  <si>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</si>
  <si>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</si>
  <si>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</si>
  <si>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</si>
  <si>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</si>
  <si>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</si>
  <si>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</si>
  <si>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</si>
  <si>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</si>
  <si>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</si>
  <si>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</si>
  <si>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</si>
  <si>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</si>
  <si>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</si>
  <si>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</si>
  <si>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</si>
  <si>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</si>
  <si>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</si>
  <si>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</si>
  <si>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</si>
  <si>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</si>
  <si>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</si>
  <si>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</si>
  <si>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</si>
  <si>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</si>
  <si>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</si>
  <si>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</si>
  <si>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</si>
  <si>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</si>
  <si>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</si>
  <si>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</si>
  <si>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</si>
  <si>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</si>
  <si>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</si>
  <si>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</si>
  <si>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</si>
  <si>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</si>
  <si>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</si>
  <si>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</si>
  <si>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</si>
  <si>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</si>
  <si>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</si>
  <si>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</si>
  <si>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</si>
  <si>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</si>
  <si>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</si>
  <si>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</si>
  <si>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</si>
  <si>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</si>
  <si>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</si>
  <si>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</si>
  <si>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</si>
  <si>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</si>
  <si>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</si>
  <si>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</si>
  <si>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</si>
  <si>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</si>
  <si>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</si>
  <si>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</si>
  <si>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</si>
  <si>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</si>
  <si>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</si>
  <si>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</si>
  <si>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</si>
  <si>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</si>
  <si>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</si>
  <si>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</si>
  <si>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</si>
  <si>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</si>
  <si>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</si>
  <si>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</si>
  <si>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</si>
  <si>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</si>
  <si>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</si>
  <si>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</si>
  <si>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</si>
  <si>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</si>
  <si>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</si>
  <si>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</si>
  <si>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</si>
  <si>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</si>
  <si>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</si>
  <si>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</si>
  <si>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</si>
  <si>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</si>
  <si>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</si>
  <si>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</si>
  <si>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</si>
  <si>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</si>
  <si>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</si>
  <si>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</si>
  <si>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</si>
  <si>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</si>
  <si>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</si>
  <si>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</si>
  <si>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</si>
  <si>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</si>
  <si>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</si>
  <si>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</si>
  <si>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</si>
  <si>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</si>
  <si>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</si>
  <si>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</si>
  <si>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</si>
  <si>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</si>
  <si>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</si>
  <si>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</si>
  <si>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</si>
  <si>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</si>
  <si>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</si>
  <si>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</si>
  <si>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</si>
  <si>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</si>
  <si>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</si>
  <si>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</si>
  <si>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</si>
  <si>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</si>
  <si>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</si>
  <si>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</si>
  <si>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</si>
  <si>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</si>
  <si>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</si>
  <si>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</si>
  <si>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</si>
  <si>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</si>
  <si>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</si>
  <si>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</si>
  <si>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</si>
  <si>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</si>
  <si>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</si>
  <si>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</si>
  <si>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</si>
  <si>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</si>
  <si>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</si>
  <si>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</si>
  <si>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</si>
  <si>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</si>
  <si>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</si>
  <si>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</si>
  <si>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</si>
  <si>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</si>
  <si>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</si>
  <si>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</si>
  <si>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</si>
  <si>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</si>
  <si>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</si>
  <si>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</si>
  <si>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</si>
  <si>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</si>
  <si>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</si>
  <si>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</si>
  <si>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</si>
  <si>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</si>
  <si>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</si>
  <si>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</si>
  <si>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</si>
  <si>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</si>
  <si>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</si>
  <si>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</si>
  <si>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</si>
  <si>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</si>
  <si>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</si>
  <si>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</si>
  <si>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</si>
  <si>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</si>
  <si>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</si>
  <si>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</si>
  <si>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</si>
  <si>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</si>
  <si>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</si>
  <si>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</si>
  <si>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</si>
  <si>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</si>
  <si>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</si>
  <si>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</si>
  <si>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</si>
  <si>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</si>
  <si>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</si>
  <si>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</si>
  <si>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</si>
  <si>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</si>
  <si>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</si>
  <si>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</si>
  <si>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</si>
  <si>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</si>
  <si>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</si>
  <si>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</si>
  <si>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</si>
  <si>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</si>
  <si>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</si>
  <si>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</si>
  <si>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</si>
  <si>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</si>
  <si>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</si>
  <si>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</si>
  <si>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</si>
  <si>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</si>
  <si>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</si>
  <si>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</si>
  <si>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</si>
  <si>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</si>
  <si>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</si>
  <si>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</si>
  <si>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</si>
  <si>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</si>
  <si>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</si>
  <si>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</si>
  <si>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</si>
  <si>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</si>
  <si>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</si>
  <si>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</si>
  <si>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</si>
  <si>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</si>
  <si>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</si>
  <si>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</si>
  <si>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</si>
  <si>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</si>
  <si>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</si>
  <si>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</si>
  <si>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</si>
  <si>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</si>
  <si>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</si>
  <si>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</si>
  <si>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</si>
  <si>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</si>
  <si>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</si>
  <si>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</si>
  <si>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</si>
  <si>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</si>
  <si>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</si>
  <si>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</si>
  <si>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</si>
  <si>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</si>
  <si>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</si>
  <si>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</si>
  <si>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</si>
  <si>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</si>
  <si>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</si>
  <si>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</si>
  <si>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</si>
  <si>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</si>
  <si>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</si>
  <si>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</si>
  <si>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</si>
  <si>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</si>
  <si>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</si>
  <si>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</si>
  <si>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</si>
  <si>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</si>
  <si>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</si>
  <si>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</si>
  <si>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</si>
  <si>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</si>
  <si>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</si>
  <si>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</si>
  <si>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</si>
  <si>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</si>
  <si>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</si>
  <si>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</si>
  <si>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</si>
  <si>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</si>
  <si>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</si>
  <si>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</si>
  <si>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</si>
  <si>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</si>
  <si>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</si>
  <si>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</si>
  <si>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</si>
  <si>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</si>
  <si>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</si>
  <si>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</si>
  <si>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</si>
  <si>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</si>
  <si>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</si>
  <si>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</si>
  <si>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</si>
  <si>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</si>
  <si>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</si>
  <si>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</si>
  <si>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</si>
  <si>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</si>
  <si>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</si>
  <si>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</si>
  <si>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</si>
  <si>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</si>
  <si>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</si>
  <si>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</si>
  <si>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</si>
  <si>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</si>
  <si>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</si>
  <si>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</si>
  <si>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</si>
  <si>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</si>
  <si>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</si>
  <si>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</si>
  <si>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</si>
  <si>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</si>
  <si>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</si>
  <si>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</si>
  <si>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</si>
  <si>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</si>
  <si>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</si>
  <si>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</si>
  <si>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</si>
  <si>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</si>
  <si>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</si>
  <si>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</si>
  <si>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</si>
  <si>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</si>
  <si>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</si>
  <si>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</si>
  <si>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</si>
  <si>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</si>
  <si>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</si>
  <si>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</si>
  <si>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</si>
  <si>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</si>
  <si>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</si>
  <si>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</si>
  <si>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</si>
  <si>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</si>
  <si>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</si>
  <si>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</si>
  <si>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</si>
  <si>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</si>
  <si>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</si>
  <si>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</si>
  <si>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</si>
  <si>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</si>
  <si>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</si>
  <si>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</si>
  <si>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</si>
  <si>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</si>
  <si>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</si>
  <si>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</si>
  <si>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</si>
  <si>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</si>
  <si>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</si>
  <si>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</si>
  <si>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</si>
  <si>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</si>
  <si>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</si>
  <si>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</si>
  <si>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</si>
  <si>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</si>
  <si>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</si>
  <si>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</si>
  <si>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</si>
  <si>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</si>
  <si>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</si>
  <si>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</si>
  <si>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</si>
  <si>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</si>
  <si>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</si>
  <si>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</si>
  <si>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</si>
  <si>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</si>
  <si>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</si>
  <si>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</si>
  <si>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</si>
  <si>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</si>
  <si>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</si>
  <si>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</si>
  <si>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</si>
  <si>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</si>
  <si>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</si>
  <si>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</si>
  <si>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</si>
  <si>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</si>
  <si>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</si>
  <si>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</si>
  <si>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</si>
  <si>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</si>
  <si>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</si>
  <si>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</si>
  <si>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</si>
  <si>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</si>
  <si>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</si>
  <si>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</si>
  <si>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</si>
  <si>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</si>
  <si>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</si>
  <si>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</si>
  <si>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</si>
  <si>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</si>
  <si>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</si>
  <si>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</si>
  <si>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</si>
  <si>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</si>
  <si>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</si>
  <si>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</si>
  <si>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</si>
  <si>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</si>
  <si>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</si>
  <si>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</si>
  <si>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</si>
  <si>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</si>
  <si>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</si>
  <si>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</si>
  <si>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</si>
  <si>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</si>
  <si>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</si>
  <si>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</si>
  <si>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</si>
  <si>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</si>
  <si>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</si>
  <si>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</si>
  <si>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</si>
  <si>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</si>
  <si>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</si>
  <si>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</si>
  <si>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</si>
  <si>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</si>
  <si>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</si>
  <si>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</si>
  <si>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</si>
  <si>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</si>
  <si>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</si>
  <si>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</si>
  <si>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</si>
  <si>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</si>
  <si>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</si>
  <si>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</si>
  <si>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</si>
  <si>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</si>
  <si>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</si>
  <si>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</si>
  <si>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</si>
  <si>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</si>
  <si>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</si>
  <si>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</si>
  <si>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</si>
  <si>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</si>
  <si>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</si>
  <si>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</si>
  <si>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</si>
  <si>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</si>
  <si>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</si>
  <si>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</si>
  <si>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</si>
  <si>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</si>
  <si>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</si>
  <si>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</si>
  <si>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</si>
  <si>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</si>
  <si>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</si>
  <si>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</si>
  <si>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</si>
  <si>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</si>
  <si>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</si>
  <si>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</si>
  <si>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</si>
  <si>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</si>
  <si>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</si>
  <si>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</si>
  <si>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</si>
  <si>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</si>
  <si>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</si>
  <si>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</si>
  <si>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</si>
  <si>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</si>
  <si>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</si>
  <si>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</si>
  <si>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</si>
  <si>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</si>
  <si>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</si>
  <si>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</si>
  <si>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</si>
  <si>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</si>
  <si>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</si>
  <si>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</si>
  <si>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</si>
  <si>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</si>
  <si>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</si>
  <si>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</si>
  <si>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</si>
  <si>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</si>
  <si>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</si>
  <si>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</si>
  <si>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</si>
  <si>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</si>
  <si>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</si>
  <si>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</si>
  <si>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</si>
  <si>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</si>
  <si>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</si>
  <si>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</si>
  <si>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</si>
  <si>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</si>
  <si>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</si>
  <si>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</si>
  <si>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</si>
  <si>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</si>
  <si>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</si>
  <si>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</si>
  <si>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</si>
  <si>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</si>
  <si>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</si>
  <si>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</si>
  <si>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</si>
  <si>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</si>
  <si>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</si>
  <si>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</si>
  <si>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</si>
  <si>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</si>
  <si>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</si>
  <si>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</si>
  <si>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</si>
  <si>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</si>
  <si>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</si>
  <si>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</si>
  <si>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</si>
  <si>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</si>
  <si>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</si>
  <si>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</si>
  <si>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</si>
  <si>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</si>
  <si>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</si>
  <si>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</si>
  <si>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</si>
  <si>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</si>
  <si>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</si>
  <si>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</si>
  <si>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</si>
  <si>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</si>
  <si>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</si>
  <si>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</si>
  <si>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</si>
  <si>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</si>
  <si>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</si>
  <si>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</si>
  <si>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</si>
  <si>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</si>
  <si>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</si>
  <si>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</si>
  <si>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</si>
  <si>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</si>
  <si>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</si>
  <si>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</si>
  <si>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</si>
  <si>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</si>
  <si>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</si>
  <si>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</si>
  <si>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</si>
  <si>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</si>
  <si>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</si>
  <si>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</si>
  <si>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</si>
  <si>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</si>
  <si>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</si>
  <si>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</si>
  <si>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</si>
  <si>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</si>
  <si>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</si>
  <si>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</si>
  <si>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</si>
  <si>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</si>
  <si>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</si>
  <si>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</si>
  <si>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</si>
  <si>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</si>
  <si>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</si>
  <si>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</si>
  <si>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</si>
  <si>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</si>
  <si>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</si>
  <si>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</si>
  <si>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</si>
  <si>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</si>
  <si>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</si>
  <si>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</si>
  <si>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</si>
  <si>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</si>
  <si>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</si>
  <si>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</si>
  <si>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</si>
  <si>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</si>
  <si>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</si>
  <si>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</si>
  <si>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</si>
  <si>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</si>
  <si>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</si>
  <si>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</si>
  <si>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</si>
  <si>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</si>
  <si>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</si>
  <si>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</si>
  <si>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</si>
  <si>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</si>
  <si>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</si>
  <si>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</si>
  <si>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</si>
  <si>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</si>
  <si>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</si>
  <si>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</si>
  <si>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</si>
  <si>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</si>
  <si>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</si>
  <si>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</si>
  <si>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</si>
  <si>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</si>
  <si>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</si>
  <si>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</si>
  <si>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</si>
  <si>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</si>
  <si>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</si>
  <si>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</si>
  <si>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</si>
  <si>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</si>
  <si>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</si>
  <si>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</si>
  <si>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</si>
  <si>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</si>
  <si>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</si>
  <si>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</si>
  <si>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</si>
  <si>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</si>
  <si>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</si>
  <si>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</si>
  <si>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</si>
  <si>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</si>
  <si>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</si>
  <si>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</si>
  <si>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</si>
  <si>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</si>
  <si>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</si>
  <si>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</si>
  <si>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</si>
  <si>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</si>
  <si>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</si>
  <si>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</si>
  <si>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</si>
  <si>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</si>
  <si>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</si>
  <si>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</si>
  <si>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</si>
  <si>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</si>
  <si>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</si>
  <si>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</si>
  <si>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</si>
  <si>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</si>
  <si>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</si>
  <si>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</si>
  <si>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</si>
  <si>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</si>
  <si>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</si>
  <si>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</si>
  <si>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</si>
  <si>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</si>
  <si>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</si>
  <si>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</si>
  <si>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</si>
  <si>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</si>
  <si>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</si>
  <si>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</si>
  <si>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</si>
  <si>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</si>
  <si>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</si>
  <si>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</si>
  <si>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</si>
  <si>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</si>
  <si>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</si>
  <si>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</si>
  <si>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</si>
  <si>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</si>
  <si>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</si>
  <si>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</si>
  <si>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</si>
  <si>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</si>
  <si>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</si>
  <si>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</si>
  <si>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</si>
  <si>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</si>
  <si>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</si>
  <si>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</si>
  <si>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</si>
  <si>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</si>
  <si>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</si>
  <si>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</si>
  <si>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</si>
  <si>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</si>
  <si>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</si>
  <si>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</si>
  <si>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</si>
  <si>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</si>
  <si>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</si>
  <si>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</si>
  <si>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</si>
  <si>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</si>
  <si>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</si>
  <si>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</si>
  <si>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</si>
  <si>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</si>
  <si>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</si>
  <si>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</si>
  <si>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</si>
  <si>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</si>
  <si>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</si>
  <si>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</si>
  <si>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</si>
  <si>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</si>
  <si>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</si>
  <si>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</si>
  <si>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</si>
  <si>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</si>
  <si>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</si>
  <si>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</si>
  <si>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</si>
  <si>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</si>
  <si>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</si>
  <si>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</si>
  <si>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</si>
  <si>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</si>
  <si>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</si>
  <si>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</si>
  <si>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</si>
  <si>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</si>
  <si>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</si>
  <si>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</si>
  <si>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</si>
  <si>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</si>
  <si>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</si>
  <si>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</si>
  <si>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</si>
  <si>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</si>
  <si>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</si>
  <si>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</si>
  <si>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</si>
  <si>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</si>
  <si>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</si>
  <si>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</si>
  <si>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</si>
  <si>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</si>
  <si>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</si>
  <si>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</si>
  <si>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</si>
  <si>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</si>
  <si>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</si>
  <si>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</si>
  <si>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</si>
  <si>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</si>
  <si>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</si>
  <si>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</si>
  <si>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</si>
  <si>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</si>
  <si>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</si>
  <si>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</si>
  <si>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</si>
  <si>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</si>
  <si>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</si>
  <si>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</si>
  <si>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</si>
  <si>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</si>
  <si>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</si>
  <si>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</si>
  <si>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</si>
  <si>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</si>
  <si>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</si>
  <si>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</si>
  <si>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</si>
  <si>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</si>
  <si>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</si>
  <si>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</si>
  <si>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</si>
  <si>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</si>
  <si>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</si>
  <si>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</si>
  <si>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</si>
  <si>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</si>
  <si>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</si>
  <si>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</si>
  <si>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</si>
  <si>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</si>
  <si>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</si>
  <si>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</si>
  <si>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</si>
  <si>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</si>
  <si>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</si>
  <si>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</si>
  <si>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</si>
  <si>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</si>
  <si>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</si>
  <si>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</si>
  <si>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</si>
  <si>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</si>
  <si>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</si>
  <si>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</si>
  <si>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</si>
  <si>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</si>
  <si>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</si>
  <si>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</si>
  <si>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</si>
  <si>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</si>
  <si>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</si>
  <si>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</si>
  <si>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</si>
  <si>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</si>
  <si>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</si>
  <si>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</si>
  <si>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</si>
  <si>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</si>
  <si>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</si>
  <si>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</si>
  <si>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</si>
  <si>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</si>
  <si>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</si>
  <si>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</si>
  <si>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</si>
  <si>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</si>
  <si>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</si>
  <si>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</si>
  <si>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</si>
  <si>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</si>
  <si>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</si>
  <si>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</si>
  <si>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</si>
  <si>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</si>
  <si>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</si>
  <si>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</si>
  <si>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</si>
  <si>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</si>
  <si>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</si>
  <si>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</si>
  <si>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</si>
  <si>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</si>
  <si>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</si>
  <si>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</si>
  <si>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</si>
  <si>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</si>
  <si>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</si>
  <si>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</si>
  <si>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</si>
  <si>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</si>
  <si>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</si>
  <si>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</si>
  <si>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</si>
  <si>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</si>
  <si>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</si>
  <si>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</si>
  <si>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</si>
  <si>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</si>
  <si>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</si>
  <si>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</si>
  <si>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</si>
  <si>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</si>
  <si>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</si>
  <si>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</si>
  <si>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</si>
  <si>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</si>
  <si>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</si>
  <si>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</si>
  <si>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</si>
  <si>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</si>
  <si>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</si>
  <si>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</si>
  <si>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</si>
  <si>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</si>
  <si>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</si>
  <si>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</si>
  <si>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</si>
  <si>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</si>
  <si>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</si>
  <si>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</si>
  <si>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</si>
  <si>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</si>
  <si>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</si>
  <si>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</si>
  <si>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</si>
  <si>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</si>
  <si>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</si>
  <si>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</si>
  <si>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</si>
  <si>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</si>
  <si>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</si>
  <si>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</si>
  <si>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</si>
  <si>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</si>
  <si>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</si>
  <si>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</si>
  <si>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</si>
  <si>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</si>
  <si>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</si>
  <si>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</si>
  <si>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</si>
  <si>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</si>
  <si>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</si>
  <si>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</si>
  <si>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</si>
  <si>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</si>
  <si>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</si>
  <si>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</si>
  <si>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</si>
  <si>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</si>
  <si>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</si>
  <si>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</si>
  <si>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</si>
  <si>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</si>
  <si>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</si>
  <si>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</si>
  <si>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</si>
  <si>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</si>
  <si>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</si>
  <si>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</si>
  <si>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</si>
  <si>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</si>
  <si>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</si>
  <si>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</si>
  <si>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</si>
  <si>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</si>
  <si>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</si>
  <si>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</si>
  <si>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</si>
  <si>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</si>
  <si>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</si>
  <si>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</si>
  <si>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</si>
  <si>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</si>
  <si>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</si>
  <si>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</si>
  <si>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</si>
  <si>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</si>
  <si>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</si>
  <si>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</si>
  <si>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</si>
  <si>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</si>
  <si>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</si>
  <si>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</si>
  <si>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</si>
  <si>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</si>
  <si>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</si>
  <si>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</si>
  <si>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</si>
  <si>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</si>
  <si>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</si>
  <si>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</si>
  <si>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</si>
  <si>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</si>
  <si>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</si>
  <si>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</si>
  <si>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</si>
  <si>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</si>
  <si>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</si>
  <si>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</si>
  <si>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</si>
  <si>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</si>
  <si>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</si>
  <si>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</si>
  <si>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</si>
  <si>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</si>
  <si>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</si>
  <si>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</si>
  <si>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</si>
  <si>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</si>
  <si>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</si>
  <si>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</si>
  <si>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</si>
  <si>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</si>
  <si>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</si>
  <si>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</si>
  <si>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</si>
  <si>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</si>
  <si>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</si>
  <si>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</si>
  <si>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</si>
  <si>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</si>
  <si>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</si>
  <si>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</si>
  <si>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</si>
  <si>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</si>
  <si>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</si>
  <si>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</si>
  <si>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</si>
  <si>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</si>
  <si>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</si>
  <si>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</si>
  <si>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</si>
  <si>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</si>
  <si>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</si>
  <si>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</si>
  <si>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</si>
  <si>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</si>
  <si>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</si>
  <si>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</si>
  <si>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</si>
  <si>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</si>
  <si>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</si>
  <si>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</si>
  <si>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</si>
  <si>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</si>
  <si>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</si>
  <si>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</si>
  <si>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</si>
  <si>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</si>
  <si>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</si>
  <si>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</si>
  <si>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</si>
  <si>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</si>
  <si>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</si>
  <si>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</si>
  <si>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</si>
  <si>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</si>
  <si>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</si>
  <si>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</si>
  <si>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</si>
  <si>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</si>
  <si>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</si>
  <si>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</si>
  <si>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</si>
  <si>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</si>
  <si>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</si>
  <si>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</si>
  <si>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</si>
  <si>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</si>
  <si>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</si>
  <si>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</si>
  <si>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</si>
  <si>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</si>
  <si>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</si>
  <si>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</si>
  <si>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</si>
  <si>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</si>
  <si>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</si>
  <si>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</si>
  <si>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</si>
  <si>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</si>
  <si>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</si>
  <si>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</si>
  <si>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</si>
  <si>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</si>
  <si>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</si>
  <si>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</si>
  <si>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</si>
  <si>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</si>
  <si>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</si>
  <si>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</si>
  <si>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</si>
  <si>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</si>
  <si>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</si>
  <si>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</si>
  <si>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</si>
  <si>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</si>
  <si>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</si>
  <si>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</si>
  <si>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</si>
  <si>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</si>
  <si>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</si>
  <si>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</si>
  <si>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</si>
  <si>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</si>
  <si>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</si>
  <si>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</si>
  <si>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</si>
  <si>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</si>
  <si>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</si>
  <si>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</si>
  <si>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</si>
  <si>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</si>
  <si>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</si>
  <si>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</si>
  <si>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</si>
  <si>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</si>
  <si>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</si>
  <si>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</si>
  <si>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</si>
  <si>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</si>
  <si>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</si>
  <si>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</si>
  <si>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</si>
  <si>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</si>
  <si>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</si>
  <si>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</si>
  <si>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</si>
  <si>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</si>
  <si>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</si>
  <si>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</si>
  <si>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</si>
  <si>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</si>
  <si>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</si>
  <si>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</si>
  <si>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</si>
  <si>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</si>
  <si>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</si>
  <si>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</si>
  <si>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</si>
  <si>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</si>
  <si>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</si>
  <si>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</si>
  <si>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</si>
  <si>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</si>
  <si>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</si>
  <si>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</si>
  <si>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</si>
  <si>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</si>
  <si>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</si>
  <si>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</si>
  <si>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</si>
  <si>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</si>
  <si>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</si>
  <si>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</si>
  <si>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</si>
  <si>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</si>
  <si>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</si>
  <si>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</si>
  <si>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</si>
  <si>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</si>
  <si>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</si>
  <si>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</si>
  <si>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</si>
  <si>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</si>
  <si>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</si>
  <si>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</si>
  <si>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</si>
  <si>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</si>
  <si>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</si>
  <si>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</si>
  <si>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</si>
  <si>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</si>
  <si>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</si>
  <si>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</si>
  <si>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</si>
  <si>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</si>
  <si>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</si>
  <si>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</si>
  <si>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</si>
  <si>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</si>
  <si>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</si>
  <si>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</si>
  <si>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</si>
  <si>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</si>
  <si>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</si>
  <si>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</si>
  <si>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</si>
  <si>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</si>
  <si>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</si>
  <si>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</si>
  <si>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</si>
  <si>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</si>
  <si>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</si>
  <si>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</si>
  <si>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</si>
  <si>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</si>
  <si>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</si>
  <si>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</si>
  <si>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</si>
  <si>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</si>
  <si>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</si>
  <si>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</si>
  <si>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</si>
  <si>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</si>
  <si>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</si>
  <si>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</si>
  <si>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</si>
  <si>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</si>
  <si>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</si>
  <si>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</si>
  <si>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</si>
  <si>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</si>
  <si>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</si>
  <si>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</si>
  <si>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</si>
  <si>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</si>
  <si>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</si>
  <si>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</si>
  <si>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</si>
  <si>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</si>
  <si>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</si>
  <si>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</si>
  <si>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</si>
  <si>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</si>
  <si>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</si>
  <si>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</si>
  <si>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</si>
  <si>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</si>
  <si>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</si>
  <si>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</si>
  <si>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</si>
  <si>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</si>
  <si>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</si>
  <si>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</si>
  <si>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</si>
  <si>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</si>
  <si>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</si>
  <si>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</si>
  <si>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</si>
  <si>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</si>
  <si>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</si>
  <si>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</si>
  <si>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</si>
  <si>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</si>
  <si>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</si>
  <si>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</si>
  <si>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</si>
  <si>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</si>
  <si>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</si>
  <si>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</si>
  <si>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</si>
  <si>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</si>
  <si>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</si>
  <si>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</si>
  <si>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</si>
  <si>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</si>
  <si>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</si>
  <si>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</si>
  <si>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</si>
  <si>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</si>
  <si>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</si>
  <si>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</si>
  <si>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</si>
  <si>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</si>
  <si>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</si>
  <si>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</si>
  <si>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</si>
  <si>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</si>
  <si>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</si>
  <si>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</si>
  <si>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</si>
  <si>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</si>
  <si>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</si>
  <si>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</si>
  <si>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</si>
  <si>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</si>
  <si>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</si>
  <si>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</si>
  <si>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</si>
  <si>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</si>
  <si>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</si>
  <si>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</si>
  <si>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</si>
  <si>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</si>
  <si>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</si>
  <si>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</si>
  <si>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</si>
  <si>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</si>
  <si>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</si>
  <si>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</si>
  <si>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</si>
  <si>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</si>
  <si>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</si>
  <si>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</si>
  <si>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</si>
  <si>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</si>
  <si>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</si>
  <si>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</si>
  <si>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</si>
  <si>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</si>
  <si>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</si>
  <si>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</si>
  <si>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</si>
  <si>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</si>
  <si>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</si>
  <si>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</si>
  <si>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</si>
  <si>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</si>
  <si>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</si>
  <si>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</si>
  <si>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</si>
  <si>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</si>
  <si>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</si>
  <si>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</si>
  <si>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</si>
  <si>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</si>
  <si>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</si>
  <si>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</si>
  <si>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</si>
  <si>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</si>
  <si>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</si>
  <si>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</si>
  <si>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</si>
  <si>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</si>
  <si>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</si>
  <si>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</si>
  <si>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</si>
  <si>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</si>
  <si>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</si>
  <si>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</si>
  <si>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</si>
  <si>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</si>
  <si>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</si>
  <si>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</si>
  <si>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</si>
  <si>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</si>
  <si>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</si>
  <si>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</si>
  <si>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</si>
  <si>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</si>
  <si>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</si>
  <si>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</si>
  <si>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</si>
  <si>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</si>
  <si>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</si>
  <si>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</si>
  <si>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</si>
  <si>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</si>
  <si>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</si>
  <si>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</si>
  <si>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</si>
  <si>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</si>
  <si>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</si>
  <si>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</si>
  <si>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</si>
  <si>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</si>
  <si>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</si>
  <si>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</si>
  <si>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</si>
  <si>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</si>
  <si>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</si>
  <si>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</si>
  <si>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</si>
  <si>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</si>
  <si>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</si>
  <si>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</si>
  <si>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</si>
  <si>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</si>
  <si>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</si>
  <si>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</si>
  <si>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</si>
  <si>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</si>
  <si>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</si>
  <si>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</si>
  <si>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</si>
  <si>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</si>
  <si>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</si>
  <si>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</si>
  <si>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</si>
  <si>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</si>
  <si>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</si>
  <si>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</si>
  <si>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</si>
  <si>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</si>
  <si>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</si>
  <si>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</si>
  <si>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</si>
  <si>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</si>
  <si>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</si>
  <si>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</si>
  <si>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</si>
  <si>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</si>
  <si>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</si>
  <si>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</si>
  <si>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</si>
  <si>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</si>
  <si>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</si>
  <si>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</si>
  <si>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</si>
  <si>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</si>
  <si>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</si>
  <si>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</si>
  <si>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</si>
  <si>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</si>
  <si>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</si>
  <si>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</si>
  <si>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</si>
  <si>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</si>
  <si>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</si>
  <si>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</si>
  <si>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</si>
  <si>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</si>
  <si>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</si>
  <si>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</si>
  <si>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</si>
  <si>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</si>
  <si>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</si>
  <si>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</si>
  <si>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</si>
  <si>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</si>
  <si>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</si>
  <si>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</si>
  <si>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</si>
  <si>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</si>
  <si>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</si>
  <si>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</si>
  <si>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</si>
  <si>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</si>
  <si>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</si>
  <si>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</si>
  <si>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</si>
  <si>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</si>
  <si>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</si>
  <si>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</si>
  <si>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</si>
  <si>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</si>
  <si>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</si>
  <si>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</si>
  <si>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</si>
  <si>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</si>
  <si>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</si>
  <si>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</si>
  <si>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</si>
  <si>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</si>
  <si>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</si>
  <si>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</si>
  <si>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</si>
  <si>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</si>
  <si>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</si>
  <si>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</si>
  <si>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</si>
  <si>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</si>
  <si>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</si>
  <si>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</si>
  <si>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</si>
  <si>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</si>
  <si>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</si>
  <si>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</si>
  <si>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</si>
  <si>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</si>
  <si>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</si>
  <si>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</si>
  <si>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</si>
  <si>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</si>
  <si>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</si>
  <si>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</si>
  <si>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</si>
  <si>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</si>
  <si>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</si>
  <si>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</si>
  <si>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</si>
  <si>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</si>
  <si>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</si>
  <si>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</si>
  <si>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</si>
  <si>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</si>
  <si>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</si>
  <si>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</si>
  <si>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</si>
  <si>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</si>
  <si>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</si>
  <si>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</si>
  <si>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</si>
  <si>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</si>
  <si>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</si>
  <si>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</si>
  <si>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</si>
  <si>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</si>
  <si>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</si>
  <si>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</si>
  <si>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</si>
  <si>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</si>
  <si>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</si>
  <si>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</si>
  <si>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</si>
  <si>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</si>
  <si>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</si>
  <si>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</si>
  <si>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</si>
  <si>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</si>
  <si>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</si>
  <si>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</si>
  <si>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</si>
  <si>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</si>
  <si>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</si>
  <si>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</si>
  <si>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</si>
  <si>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</si>
  <si>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</si>
  <si>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</si>
  <si>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</si>
  <si>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</si>
  <si>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</si>
  <si>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105</t>
  </si>
  <si>
    <t>220</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</si>
  <si>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</si>
  <si>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</si>
  <si>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</si>
  <si>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</si>
  <si>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3124720473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</si>
  <si>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</si>
  <si>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251</t>
  </si>
  <si>
    <t>402</t>
  </si>
  <si>
    <t>2021-50-10001287</t>
  </si>
  <si>
    <t xml:space="preserve">ATENDER A NIÑOS Y NIÑAS MENORES DE 5 AÑOS, O HASTA SU INGRESO A GRADO TRANSICION, EN LOS SERVICIOS DE EDUCACION INICAIL Y CUIDADOS CON EL FIN DE PROMOVER EL DESARROLLO INTREGAL DE LA PRIMERA INFACIA CON CALIDAD, DECONFORMIDAD CON LOS LINEAMIENTO, DIRRECTICES, Y PARAMETROS ESTABLECIDOS POR EL ICBF  </t>
  </si>
  <si>
    <t xml:space="preserve">Prestar el servicio de atención,  a niños, niñas menores de 5 años, o hasta su ingreso a al grado de transicion, con el fin de promover  el desarrollo integral de la primera infacia con calidad, de conformidad con el lineamiento, el manual operativo, y las dirrectrices establecidas por ICBF, en el marco de la politica de estado para el desarrollo integral de la primera infacia " de cero a sempre" en el servicio centro de desarro infantil. </t>
  </si>
  <si>
    <t>304</t>
  </si>
  <si>
    <t>anidar2004@gmail.com</t>
  </si>
  <si>
    <t>CLL 6A N 28 -102 COMUNEROS-VILLAVICENCIO</t>
  </si>
  <si>
    <t>DIAGONAL 6 SUR #39 100 TORRE 10 APTO 403 HACIENDA ROSA BLANCA CONJUNTO ALBORADA-VILLAVICENCIO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</si>
</sst>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1" zoomScale="70" zoomScaleNormal="70" zoomScaleSheetLayoutView="40" zoomScalePageLayoutView="40" workbookViewId="0">
      <selection activeCell="J213" sqref="J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185"/>
      <c r="I20" s="147" t="s">
        <v>741</v>
      </c>
      <c r="J20" s="148" t="s">
        <v>767</v>
      </c>
      <c r="K20" s="149">
        <v>2167068342</v>
      </c>
      <c r="L20" s="150"/>
      <c r="M20" s="150">
        <v>44561</v>
      </c>
      <c r="N20" s="133">
        <f>+(M20-L20)/30</f>
        <v>1485.3666666666666</v>
      </c>
      <c r="O20" s="136"/>
      <c r="U20" s="132"/>
      <c r="V20" s="105">
        <f ca="1">NOW()</f>
        <v>44193.854983912039</v>
      </c>
      <c r="W20" s="105">
        <f ca="1">NOW()</f>
        <v>44193.854983912039</v>
      </c>
    </row>
    <row r="21" spans="1:23" ht="30" customHeight="1" outlineLevel="1" x14ac:dyDescent="0.25">
      <c r="A21" s="9"/>
      <c r="B21" s="71"/>
      <c r="C21" s="5"/>
      <c r="D21" s="5"/>
      <c r="E21" s="5"/>
      <c r="F21" s="5"/>
      <c r="G21" s="5"/>
      <c r="H21" s="70"/>
      <c r="I21" s="147" t="s">
        <v>741</v>
      </c>
      <c r="J21" s="148" t="s">
        <v>90</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t="s">
        <v>741</v>
      </c>
      <c r="J22" s="148" t="s">
        <v>765</v>
      </c>
      <c r="K22" s="149"/>
      <c r="L22" s="150"/>
      <c r="M22" s="150">
        <v>44561</v>
      </c>
      <c r="N22" s="134">
        <f t="shared" ref="N22:N33" si="1">+(M22-L22)/30</f>
        <v>1485.3666666666666</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CORPORACION ANIDAR</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41318</v>
      </c>
      <c r="F48" s="143">
        <v>41631</v>
      </c>
      <c r="G48" s="158">
        <f>IF(AND(E48&lt;&gt;"",F48&lt;&gt;""),((F48-E48)/30),"")</f>
        <v>10.433333333333334</v>
      </c>
      <c r="H48" s="120" t="s">
        <v>2686</v>
      </c>
      <c r="I48" s="113" t="s">
        <v>741</v>
      </c>
      <c r="J48" s="113" t="s">
        <v>90</v>
      </c>
      <c r="K48" s="115">
        <v>1523098644</v>
      </c>
      <c r="L48" s="114" t="s">
        <v>1148</v>
      </c>
      <c r="M48" s="116">
        <v>1</v>
      </c>
      <c r="N48" s="114" t="s">
        <v>27</v>
      </c>
      <c r="O48" s="114" t="s">
        <v>1148</v>
      </c>
      <c r="P48" s="78"/>
    </row>
    <row r="49" spans="1:16" s="6" customFormat="1" ht="24.75" customHeight="1" x14ac:dyDescent="0.25">
      <c r="A49" s="141">
        <v>2</v>
      </c>
      <c r="B49" s="120" t="s">
        <v>2677</v>
      </c>
      <c r="C49" s="112" t="s">
        <v>32</v>
      </c>
      <c r="D49" s="119" t="s">
        <v>2679</v>
      </c>
      <c r="E49" s="143">
        <v>41659</v>
      </c>
      <c r="F49" s="143">
        <v>41943</v>
      </c>
      <c r="G49" s="158">
        <f t="shared" ref="G49:G50" si="2">IF(AND(E49&lt;&gt;"",F49&lt;&gt;""),((F49-E49)/30),"")</f>
        <v>9.4666666666666668</v>
      </c>
      <c r="H49" s="120" t="s">
        <v>2686</v>
      </c>
      <c r="I49" s="113" t="s">
        <v>741</v>
      </c>
      <c r="J49" s="113" t="s">
        <v>765</v>
      </c>
      <c r="K49" s="121">
        <v>1055392900</v>
      </c>
      <c r="L49" s="114" t="s">
        <v>1148</v>
      </c>
      <c r="M49" s="116">
        <v>1</v>
      </c>
      <c r="N49" s="114" t="s">
        <v>27</v>
      </c>
      <c r="O49" s="114" t="s">
        <v>1148</v>
      </c>
      <c r="P49" s="78"/>
    </row>
    <row r="50" spans="1:16" s="6" customFormat="1" ht="24.75" customHeight="1" x14ac:dyDescent="0.25">
      <c r="A50" s="141">
        <v>3</v>
      </c>
      <c r="B50" s="120" t="s">
        <v>2677</v>
      </c>
      <c r="C50" s="122" t="s">
        <v>32</v>
      </c>
      <c r="D50" s="119" t="s">
        <v>2680</v>
      </c>
      <c r="E50" s="143">
        <v>41944</v>
      </c>
      <c r="F50" s="143">
        <v>42004</v>
      </c>
      <c r="G50" s="158">
        <f t="shared" si="2"/>
        <v>2</v>
      </c>
      <c r="H50" s="120" t="s">
        <v>2686</v>
      </c>
      <c r="I50" s="119" t="s">
        <v>741</v>
      </c>
      <c r="J50" s="119" t="s">
        <v>765</v>
      </c>
      <c r="K50" s="121">
        <v>168261900</v>
      </c>
      <c r="L50" s="122" t="s">
        <v>1148</v>
      </c>
      <c r="M50" s="116">
        <v>1</v>
      </c>
      <c r="N50" s="122" t="s">
        <v>27</v>
      </c>
      <c r="O50" s="122" t="s">
        <v>1148</v>
      </c>
      <c r="P50" s="78"/>
    </row>
    <row r="51" spans="1:16" s="6" customFormat="1" ht="24.75" customHeight="1" outlineLevel="1" x14ac:dyDescent="0.25">
      <c r="A51" s="141">
        <v>4</v>
      </c>
      <c r="B51" s="120" t="s">
        <v>2677</v>
      </c>
      <c r="C51" s="122" t="s">
        <v>32</v>
      </c>
      <c r="D51" s="119" t="s">
        <v>2687</v>
      </c>
      <c r="E51" s="143">
        <v>42009</v>
      </c>
      <c r="F51" s="143">
        <v>42369</v>
      </c>
      <c r="G51" s="158">
        <f t="shared" ref="G51:G107" si="3">IF(AND(E51&lt;&gt;"",F51&lt;&gt;""),((F51-E51)/30),"")</f>
        <v>12</v>
      </c>
      <c r="H51" s="120" t="s">
        <v>2690</v>
      </c>
      <c r="I51" s="113" t="s">
        <v>741</v>
      </c>
      <c r="J51" s="113" t="s">
        <v>90</v>
      </c>
      <c r="K51" s="115">
        <v>1339430260</v>
      </c>
      <c r="L51" s="114" t="s">
        <v>26</v>
      </c>
      <c r="M51" s="116">
        <v>0.49</v>
      </c>
      <c r="N51" s="114" t="s">
        <v>27</v>
      </c>
      <c r="O51" s="114" t="s">
        <v>1148</v>
      </c>
      <c r="P51" s="78"/>
    </row>
    <row r="52" spans="1:16" s="7" customFormat="1" ht="24.75" customHeight="1" outlineLevel="1" x14ac:dyDescent="0.25">
      <c r="A52" s="142">
        <v>5</v>
      </c>
      <c r="B52" s="120" t="s">
        <v>2677</v>
      </c>
      <c r="C52" s="122" t="s">
        <v>32</v>
      </c>
      <c r="D52" s="110" t="s">
        <v>2684</v>
      </c>
      <c r="E52" s="143">
        <v>42398</v>
      </c>
      <c r="F52" s="143">
        <v>42674</v>
      </c>
      <c r="G52" s="158">
        <f t="shared" si="3"/>
        <v>9.1999999999999993</v>
      </c>
      <c r="H52" s="120" t="s">
        <v>2681</v>
      </c>
      <c r="I52" s="113" t="s">
        <v>741</v>
      </c>
      <c r="J52" s="113" t="s">
        <v>90</v>
      </c>
      <c r="K52" s="115">
        <f>1020616800+259499610-23694663</f>
        <v>1256421747</v>
      </c>
      <c r="L52" s="114" t="s">
        <v>1148</v>
      </c>
      <c r="M52" s="116">
        <v>1</v>
      </c>
      <c r="N52" s="114" t="s">
        <v>27</v>
      </c>
      <c r="O52" s="114" t="s">
        <v>1148</v>
      </c>
      <c r="P52" s="79"/>
    </row>
    <row r="53" spans="1:16" s="7" customFormat="1" ht="24.75" customHeight="1" outlineLevel="1" x14ac:dyDescent="0.25">
      <c r="A53" s="142">
        <v>6</v>
      </c>
      <c r="B53" s="120" t="s">
        <v>2677</v>
      </c>
      <c r="C53" s="122" t="s">
        <v>32</v>
      </c>
      <c r="D53" s="110" t="s">
        <v>2688</v>
      </c>
      <c r="E53" s="143">
        <v>42720</v>
      </c>
      <c r="F53" s="143">
        <v>43084</v>
      </c>
      <c r="G53" s="158">
        <f t="shared" si="3"/>
        <v>12.133333333333333</v>
      </c>
      <c r="H53" s="120" t="s">
        <v>2691</v>
      </c>
      <c r="I53" s="113" t="s">
        <v>741</v>
      </c>
      <c r="J53" s="113" t="s">
        <v>90</v>
      </c>
      <c r="K53" s="115">
        <v>1519027461</v>
      </c>
      <c r="L53" s="114" t="s">
        <v>1148</v>
      </c>
      <c r="M53" s="116">
        <v>1</v>
      </c>
      <c r="N53" s="114" t="s">
        <v>27</v>
      </c>
      <c r="O53" s="114" t="s">
        <v>1148</v>
      </c>
      <c r="P53" s="79"/>
    </row>
    <row r="54" spans="1:16" s="7" customFormat="1" ht="24.75" customHeight="1" outlineLevel="1" x14ac:dyDescent="0.25">
      <c r="A54" s="142">
        <v>7</v>
      </c>
      <c r="B54" s="120" t="s">
        <v>2677</v>
      </c>
      <c r="C54" s="122" t="s">
        <v>32</v>
      </c>
      <c r="D54" s="110" t="s">
        <v>2692</v>
      </c>
      <c r="E54" s="143">
        <v>43085</v>
      </c>
      <c r="F54" s="143">
        <v>43404</v>
      </c>
      <c r="G54" s="158">
        <f t="shared" si="3"/>
        <v>10.633333333333333</v>
      </c>
      <c r="H54" s="120" t="s">
        <v>2691</v>
      </c>
      <c r="I54" s="113" t="s">
        <v>741</v>
      </c>
      <c r="J54" s="113" t="s">
        <v>765</v>
      </c>
      <c r="K54" s="117">
        <v>1356317026</v>
      </c>
      <c r="L54" s="114" t="s">
        <v>1148</v>
      </c>
      <c r="M54" s="116">
        <v>1</v>
      </c>
      <c r="N54" s="114" t="s">
        <v>27</v>
      </c>
      <c r="O54" s="122" t="s">
        <v>1148</v>
      </c>
      <c r="P54" s="79"/>
    </row>
    <row r="55" spans="1:16" s="7" customFormat="1" ht="24.75" customHeight="1" outlineLevel="1" x14ac:dyDescent="0.25">
      <c r="A55" s="142">
        <v>8</v>
      </c>
      <c r="B55" s="120"/>
      <c r="C55" s="112"/>
      <c r="D55" s="110"/>
      <c r="E55" s="143"/>
      <c r="F55" s="143"/>
      <c r="G55" s="158" t="str">
        <f t="shared" si="3"/>
        <v/>
      </c>
      <c r="H55" s="120"/>
      <c r="I55" s="113"/>
      <c r="J55" s="113"/>
      <c r="K55" s="117"/>
      <c r="L55" s="114"/>
      <c r="M55" s="116"/>
      <c r="N55" s="114"/>
      <c r="O55" s="122"/>
      <c r="P55" s="79"/>
    </row>
    <row r="56" spans="1:16" s="7" customFormat="1" ht="24.75" customHeight="1" outlineLevel="1" x14ac:dyDescent="0.25">
      <c r="A56" s="142">
        <v>9</v>
      </c>
      <c r="B56" s="120"/>
      <c r="C56" s="112"/>
      <c r="D56" s="110"/>
      <c r="E56" s="143"/>
      <c r="F56" s="143"/>
      <c r="G56" s="158" t="str">
        <f t="shared" si="3"/>
        <v/>
      </c>
      <c r="H56" s="120"/>
      <c r="I56" s="113"/>
      <c r="J56" s="113"/>
      <c r="K56" s="117"/>
      <c r="L56" s="114"/>
      <c r="M56" s="116"/>
      <c r="N56" s="114"/>
      <c r="O56" s="122"/>
      <c r="P56" s="79"/>
    </row>
    <row r="57" spans="1:16" s="7" customFormat="1" ht="24.75" customHeight="1" outlineLevel="1" x14ac:dyDescent="0.25">
      <c r="A57" s="142">
        <v>10</v>
      </c>
      <c r="B57" s="120"/>
      <c r="C57" s="65"/>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2684</v>
      </c>
      <c r="E114" s="143">
        <v>43880</v>
      </c>
      <c r="F114" s="143">
        <v>44196</v>
      </c>
      <c r="G114" s="158">
        <f>IF(AND(E114&lt;&gt;"",F114&lt;&gt;""),((F114-E114)/30),"")</f>
        <v>10.533333333333333</v>
      </c>
      <c r="H114" s="120" t="s">
        <v>2681</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2682</v>
      </c>
      <c r="E115" s="143">
        <v>43880</v>
      </c>
      <c r="F115" s="143">
        <v>44196</v>
      </c>
      <c r="G115" s="158">
        <f t="shared" ref="G115:G116" si="4">IF(AND(E115&lt;&gt;"",F115&lt;&gt;""),((F115-E115)/30),"")</f>
        <v>10.533333333333333</v>
      </c>
      <c r="H115" s="120" t="s">
        <v>2681</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c r="G179" s="163" t="str">
        <f>IF(F179&gt;0,SUM(E179+F179),"")</f>
        <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2683</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2694</v>
      </c>
      <c r="J211" s="27" t="s">
        <v>2622</v>
      </c>
      <c r="K211" s="175" t="s">
        <v>2695</v>
      </c>
      <c r="L211" s="21"/>
      <c r="M211" s="21"/>
      <c r="N211" s="21"/>
      <c r="O211" s="8"/>
    </row>
    <row r="212" spans="1:15" x14ac:dyDescent="0.25">
      <c r="A212" s="9"/>
      <c r="B212" s="27" t="s">
        <v>2619</v>
      </c>
      <c r="C212" s="145" t="s">
        <v>2683</v>
      </c>
      <c r="D212" s="21"/>
      <c r="G212" s="27" t="s">
        <v>2621</v>
      </c>
      <c r="H212" s="146" t="s">
        <v>2685</v>
      </c>
      <c r="J212" s="27" t="s">
        <v>2623</v>
      </c>
      <c r="K212" s="145"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2020-12-29T01:32:14Z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