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EAFDC7D8-5B90-406A-B4F3-C5FD7768798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<sst xmlns="http://schemas.openxmlformats.org/spreadsheetml/2006/main" count="5307" uniqueCount="2826">
  <si>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</si>
  <si>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</si>
  <si>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</si>
  <si>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</si>
  <si>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</si>
  <si>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</si>
  <si>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</si>
  <si>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</si>
  <si>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</si>
  <si>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</si>
  <si>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</si>
  <si>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</si>
  <si>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</si>
  <si>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</si>
  <si>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</si>
  <si>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</si>
  <si>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</si>
  <si>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</si>
  <si>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</si>
  <si>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</si>
  <si>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</si>
  <si>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</si>
  <si>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</si>
  <si>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</si>
  <si>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</si>
  <si>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</si>
  <si>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</si>
  <si>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</si>
  <si>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</si>
  <si>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</si>
  <si>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</si>
  <si>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</si>
  <si>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</si>
  <si>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</si>
  <si>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</si>
  <si>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</si>
  <si>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</si>
  <si>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</si>
  <si>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</si>
  <si>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</si>
  <si>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</si>
  <si>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</si>
  <si>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</si>
  <si>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</si>
  <si>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</si>
  <si>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</si>
  <si>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</si>
  <si>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</si>
  <si>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</si>
  <si>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</si>
  <si>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</si>
  <si>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</si>
  <si>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</si>
  <si>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</si>
  <si>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</si>
  <si>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</si>
  <si>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</si>
  <si>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</si>
  <si>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</si>
  <si>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</si>
  <si>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</si>
  <si>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</si>
  <si>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</si>
  <si>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</si>
  <si>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</si>
  <si>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</si>
  <si>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</si>
  <si>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</si>
  <si>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</si>
  <si>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</si>
  <si>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</si>
  <si>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</si>
  <si>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</si>
  <si>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</si>
  <si>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</si>
  <si>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</si>
  <si>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</si>
  <si>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</si>
  <si>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</si>
  <si>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</si>
  <si>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</si>
  <si>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</si>
  <si>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</si>
  <si>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</si>
  <si>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</si>
  <si>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</si>
  <si>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</si>
  <si>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</si>
  <si>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</si>
  <si>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</si>
  <si>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</si>
  <si>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</si>
  <si>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</si>
  <si>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</si>
  <si>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</si>
  <si>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</si>
  <si>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</si>
  <si>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</si>
  <si>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</si>
  <si>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</si>
  <si>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</si>
  <si>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</si>
  <si>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</si>
  <si>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</si>
  <si>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</si>
  <si>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</si>
  <si>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</si>
  <si>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</si>
  <si>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</si>
  <si>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</si>
  <si>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</si>
  <si>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</si>
  <si>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</si>
  <si>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</si>
  <si>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</si>
  <si>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</si>
  <si>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</si>
  <si>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</si>
  <si>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</si>
  <si>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</si>
  <si>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</si>
  <si>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</si>
  <si>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</si>
  <si>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</si>
  <si>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</si>
  <si>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</si>
  <si>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</si>
  <si>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</si>
  <si>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</si>
  <si>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</si>
  <si>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</si>
  <si>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</si>
  <si>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</si>
  <si>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</si>
  <si>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</si>
  <si>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</si>
  <si>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</si>
  <si>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</si>
  <si>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</si>
  <si>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</si>
  <si>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</si>
  <si>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</si>
  <si>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</si>
  <si>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</si>
  <si>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</si>
  <si>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</si>
  <si>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</si>
  <si>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</si>
  <si>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</si>
  <si>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</si>
  <si>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</si>
  <si>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</si>
  <si>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</si>
  <si>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</si>
  <si>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</si>
  <si>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</si>
  <si>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</si>
  <si>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</si>
  <si>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</si>
  <si>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</si>
  <si>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</si>
  <si>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</si>
  <si>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</si>
  <si>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</si>
  <si>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</si>
  <si>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</si>
  <si>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</si>
  <si>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</si>
  <si>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</si>
  <si>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</si>
  <si>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</si>
  <si>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</si>
  <si>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</si>
  <si>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</si>
  <si>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</si>
  <si>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</si>
  <si>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</si>
  <si>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</si>
  <si>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</si>
  <si>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</si>
  <si>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</si>
  <si>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</si>
  <si>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</si>
  <si>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</si>
  <si>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</si>
  <si>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</si>
  <si>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</si>
  <si>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</si>
  <si>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</si>
  <si>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</si>
  <si>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</si>
  <si>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</si>
  <si>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</si>
  <si>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</si>
  <si>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</si>
  <si>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</si>
  <si>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</si>
  <si>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</si>
  <si>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</si>
  <si>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</si>
  <si>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</si>
  <si>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</si>
  <si>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</si>
  <si>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</si>
  <si>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</si>
  <si>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</si>
  <si>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</si>
  <si>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</si>
  <si>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</si>
  <si>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</si>
  <si>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</si>
  <si>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</si>
  <si>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</si>
  <si>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</si>
  <si>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</si>
  <si>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</si>
  <si>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</si>
  <si>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</si>
  <si>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</si>
  <si>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</si>
  <si>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</si>
  <si>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</si>
  <si>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</si>
  <si>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</si>
  <si>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</si>
  <si>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</si>
  <si>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</si>
  <si>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</si>
  <si>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</si>
  <si>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</si>
  <si>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</si>
  <si>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</si>
  <si>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</si>
  <si>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</si>
  <si>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</si>
  <si>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</si>
  <si>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</si>
  <si>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</si>
  <si>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</si>
  <si>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</si>
  <si>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</si>
  <si>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</si>
  <si>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</si>
  <si>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</si>
  <si>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</si>
  <si>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</si>
  <si>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</si>
  <si>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</si>
  <si>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</si>
  <si>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</si>
  <si>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</si>
  <si>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</si>
  <si>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</si>
  <si>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</si>
  <si>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</si>
  <si>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</si>
  <si>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</si>
  <si>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</si>
  <si>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</si>
  <si>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</si>
  <si>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</si>
  <si>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</si>
  <si>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</si>
  <si>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</si>
  <si>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</si>
  <si>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</si>
  <si>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</si>
  <si>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</si>
  <si>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</si>
  <si>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</si>
  <si>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</si>
  <si>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</si>
  <si>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</si>
  <si>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</si>
  <si>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</si>
  <si>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</si>
  <si>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</si>
  <si>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</si>
  <si>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</si>
  <si>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</si>
  <si>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</si>
  <si>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</si>
  <si>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</si>
  <si>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</si>
  <si>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</si>
  <si>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</si>
  <si>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</si>
  <si>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</si>
  <si>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</si>
  <si>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</si>
  <si>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</si>
  <si>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</si>
  <si>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</si>
  <si>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</si>
  <si>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</si>
  <si>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</si>
  <si>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</si>
  <si>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</si>
  <si>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</si>
  <si>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</si>
  <si>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</si>
  <si>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</si>
  <si>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</si>
  <si>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</si>
  <si>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</si>
  <si>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</si>
  <si>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</si>
  <si>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</si>
  <si>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</si>
  <si>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</si>
  <si>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</si>
  <si>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</si>
  <si>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</si>
  <si>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</si>
  <si>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</si>
  <si>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</si>
  <si>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</si>
  <si>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</si>
  <si>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</si>
  <si>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</si>
  <si>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</si>
  <si>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</si>
  <si>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</si>
  <si>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</si>
  <si>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</si>
  <si>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</si>
  <si>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</si>
  <si>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</si>
  <si>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</si>
  <si>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</si>
  <si>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</si>
  <si>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</si>
  <si>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</si>
  <si>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</si>
  <si>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</si>
  <si>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</si>
  <si>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</si>
  <si>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</si>
  <si>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</si>
  <si>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</si>
  <si>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</si>
  <si>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</si>
  <si>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</si>
  <si>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</si>
  <si>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</si>
  <si>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</si>
  <si>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</si>
  <si>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</si>
  <si>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</si>
  <si>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</si>
  <si>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</si>
  <si>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</si>
  <si>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</si>
  <si>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</si>
  <si>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</si>
  <si>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</si>
  <si>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</si>
  <si>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</si>
  <si>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</si>
  <si>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</si>
  <si>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</si>
  <si>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</si>
  <si>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</si>
  <si>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</si>
  <si>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</si>
  <si>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</si>
  <si>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</si>
  <si>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</si>
  <si>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</si>
  <si>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</si>
  <si>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</si>
  <si>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</si>
  <si>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</si>
  <si>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</si>
  <si>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</si>
  <si>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</si>
  <si>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</si>
  <si>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</si>
  <si>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</si>
  <si>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</si>
  <si>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</si>
  <si>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</si>
  <si>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</si>
  <si>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</si>
  <si>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</si>
  <si>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</si>
  <si>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</si>
  <si>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</si>
  <si>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</si>
  <si>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</si>
  <si>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</si>
  <si>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</si>
  <si>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</si>
  <si>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</si>
  <si>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</si>
  <si>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</si>
  <si>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</si>
  <si>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</si>
  <si>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</si>
  <si>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</si>
  <si>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</si>
  <si>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</si>
  <si>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</si>
  <si>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</si>
  <si>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</si>
  <si>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</si>
  <si>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</si>
  <si>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</si>
  <si>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</si>
  <si>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</si>
  <si>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</si>
  <si>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</si>
  <si>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</si>
  <si>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</si>
  <si>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</si>
  <si>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</si>
  <si>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</si>
  <si>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</si>
  <si>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</si>
  <si>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</si>
  <si>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</si>
  <si>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</si>
  <si>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</si>
  <si>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</si>
  <si>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</si>
  <si>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</si>
  <si>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</si>
  <si>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</si>
  <si>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</si>
  <si>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</si>
  <si>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</si>
  <si>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</si>
  <si>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</si>
  <si>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</si>
  <si>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</si>
  <si>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</si>
  <si>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</si>
  <si>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</si>
  <si>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</si>
  <si>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</si>
  <si>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</si>
  <si>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</si>
  <si>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</si>
  <si>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</si>
  <si>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</si>
  <si>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</si>
  <si>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</si>
  <si>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</si>
  <si>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</si>
  <si>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</si>
  <si>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</si>
  <si>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</si>
  <si>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</si>
  <si>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</si>
  <si>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</si>
  <si>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</si>
  <si>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</si>
  <si>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</si>
  <si>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</si>
  <si>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</si>
  <si>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</si>
  <si>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</si>
  <si>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</si>
  <si>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</si>
  <si>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</si>
  <si>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</si>
  <si>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</si>
  <si>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</si>
  <si>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</si>
  <si>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</si>
  <si>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</si>
  <si>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</si>
  <si>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</si>
  <si>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</si>
  <si>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</si>
  <si>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</si>
  <si>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</si>
  <si>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</si>
  <si>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</si>
  <si>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</si>
  <si>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</si>
  <si>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</si>
  <si>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</si>
  <si>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</si>
  <si>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</si>
  <si>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</si>
  <si>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</si>
  <si>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</si>
  <si>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</si>
  <si>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</si>
  <si>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</si>
  <si>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</si>
  <si>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</si>
  <si>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</si>
  <si>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</si>
  <si>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</si>
  <si>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</si>
  <si>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</si>
  <si>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</si>
  <si>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</si>
  <si>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</si>
  <si>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</si>
  <si>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</si>
  <si>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</si>
  <si>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</si>
  <si>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</si>
  <si>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</si>
  <si>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</si>
  <si>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</si>
  <si>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</si>
  <si>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</si>
  <si>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</si>
  <si>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</si>
  <si>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</si>
  <si>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</si>
  <si>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</si>
  <si>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</si>
  <si>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</si>
  <si>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</si>
  <si>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</si>
  <si>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</si>
  <si>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</si>
  <si>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</si>
  <si>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</si>
  <si>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</si>
  <si>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</si>
  <si>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</si>
  <si>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</si>
  <si>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</si>
  <si>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</si>
  <si>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</si>
  <si>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</si>
  <si>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</si>
  <si>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</si>
  <si>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</si>
  <si>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</si>
  <si>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</si>
  <si>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</si>
  <si>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</si>
  <si>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</si>
  <si>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</si>
  <si>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</si>
  <si>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</si>
  <si>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</si>
  <si>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</si>
  <si>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</si>
  <si>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</si>
  <si>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</si>
  <si>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</si>
  <si>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</si>
  <si>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</si>
  <si>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</si>
  <si>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</si>
  <si>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</si>
  <si>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</si>
  <si>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</si>
  <si>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</si>
  <si>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</si>
  <si>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</si>
  <si>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</si>
  <si>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</si>
  <si>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</si>
  <si>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</si>
  <si>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</si>
  <si>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</si>
  <si>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</si>
  <si>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</si>
  <si>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</si>
  <si>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</si>
  <si>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</si>
  <si>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</si>
  <si>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</si>
  <si>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</si>
  <si>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</si>
  <si>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</si>
  <si>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</si>
  <si>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</si>
  <si>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</si>
  <si>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</si>
  <si>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</si>
  <si>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</si>
  <si>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</si>
  <si>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</si>
  <si>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</si>
  <si>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</si>
  <si>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</si>
  <si>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</si>
  <si>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</si>
  <si>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</si>
  <si>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</si>
  <si>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</si>
  <si>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</si>
  <si>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</si>
  <si>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</si>
  <si>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</si>
  <si>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</si>
  <si>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</si>
  <si>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</si>
  <si>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</si>
  <si>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</si>
  <si>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</si>
  <si>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</si>
  <si>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</si>
  <si>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</si>
  <si>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</si>
  <si>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</si>
  <si>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</si>
  <si>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</si>
  <si>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</si>
  <si>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</si>
  <si>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</si>
  <si>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</si>
  <si>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</si>
  <si>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</si>
  <si>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</si>
  <si>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</si>
  <si>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</si>
  <si>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</si>
  <si>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</si>
  <si>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</si>
  <si>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</si>
  <si>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</si>
  <si>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</si>
  <si>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</si>
  <si>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</si>
  <si>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</si>
  <si>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</si>
  <si>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</si>
  <si>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</si>
  <si>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</si>
  <si>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</si>
  <si>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</si>
  <si>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</si>
  <si>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</si>
  <si>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</si>
  <si>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</si>
  <si>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</si>
  <si>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</si>
  <si>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</si>
  <si>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</si>
  <si>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</si>
  <si>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</si>
  <si>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</si>
  <si>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</si>
  <si>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</si>
  <si>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</si>
  <si>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</si>
  <si>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</si>
  <si>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</si>
  <si>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</si>
  <si>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</si>
  <si>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</si>
  <si>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</si>
  <si>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</si>
  <si>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</si>
  <si>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</si>
  <si>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</si>
  <si>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</si>
  <si>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</si>
  <si>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</si>
  <si>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</si>
  <si>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</si>
  <si>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</si>
  <si>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</si>
  <si>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</si>
  <si>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</si>
  <si>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</si>
  <si>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</si>
  <si>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</si>
  <si>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</si>
  <si>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</si>
  <si>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</si>
  <si>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</si>
  <si>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</si>
  <si>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</si>
  <si>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</si>
  <si>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</si>
  <si>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</si>
  <si>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</si>
  <si>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</si>
  <si>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</si>
  <si>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</si>
  <si>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</si>
  <si>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</si>
  <si>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</si>
  <si>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</si>
  <si>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</si>
  <si>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</si>
  <si>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</si>
  <si>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</si>
  <si>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</si>
  <si>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</si>
  <si>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</si>
  <si>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</si>
  <si>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</si>
  <si>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</si>
  <si>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</si>
  <si>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</si>
  <si>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</si>
  <si>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</si>
  <si>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</si>
  <si>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</si>
  <si>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</si>
  <si>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</si>
  <si>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</si>
  <si>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</si>
  <si>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</si>
  <si>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</si>
  <si>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</si>
  <si>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</si>
  <si>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</si>
  <si>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</si>
  <si>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</si>
  <si>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</si>
  <si>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</si>
  <si>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</si>
  <si>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</si>
  <si>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</si>
  <si>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</si>
  <si>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</si>
  <si>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</si>
  <si>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</si>
  <si>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</si>
  <si>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</si>
  <si>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</si>
  <si>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</si>
  <si>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</si>
  <si>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</si>
  <si>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</si>
  <si>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</si>
  <si>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</si>
  <si>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</si>
  <si>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</si>
  <si>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</si>
  <si>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</si>
  <si>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</si>
  <si>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</si>
  <si>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</si>
  <si>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</si>
  <si>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</si>
  <si>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</si>
  <si>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</si>
  <si>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</si>
  <si>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</si>
  <si>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</si>
  <si>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</si>
  <si>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</si>
  <si>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</si>
  <si>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</si>
  <si>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</si>
  <si>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</si>
  <si>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</si>
  <si>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</si>
  <si>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</si>
  <si>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</si>
  <si>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</si>
  <si>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</si>
  <si>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</si>
  <si>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</si>
  <si>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</si>
  <si>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</si>
  <si>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</si>
  <si>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</si>
  <si>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</si>
  <si>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</si>
  <si>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</si>
  <si>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</si>
  <si>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</si>
  <si>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</si>
  <si>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</si>
  <si>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</si>
  <si>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</si>
  <si>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</si>
  <si>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</si>
  <si>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</si>
  <si>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</si>
  <si>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</si>
  <si>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</si>
  <si>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</si>
  <si>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</si>
  <si>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</si>
  <si>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</si>
  <si>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</si>
  <si>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</si>
  <si>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</si>
  <si>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</si>
  <si>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</si>
  <si>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</si>
  <si>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</si>
  <si>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</si>
  <si>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</si>
  <si>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</si>
  <si>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</si>
  <si>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</si>
  <si>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</si>
  <si>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</si>
  <si>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</si>
  <si>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</si>
  <si>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</si>
  <si>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</si>
  <si>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</si>
  <si>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</si>
  <si>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</si>
  <si>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</si>
  <si>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</si>
  <si>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</si>
  <si>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</si>
  <si>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</si>
  <si>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</si>
  <si>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</si>
  <si>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</si>
  <si>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</si>
  <si>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</si>
  <si>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</si>
  <si>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</si>
  <si>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</si>
  <si>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</si>
  <si>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</si>
  <si>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</si>
  <si>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</si>
  <si>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</si>
  <si>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</si>
  <si>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</si>
  <si>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</si>
  <si>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</si>
  <si>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</si>
  <si>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</si>
  <si>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</si>
  <si>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</si>
  <si>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</si>
  <si>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</si>
  <si>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</si>
  <si>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</si>
  <si>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</si>
  <si>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</si>
  <si>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</si>
  <si>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</si>
  <si>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</si>
  <si>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</si>
  <si>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</si>
  <si>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</si>
  <si>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</si>
  <si>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</si>
  <si>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</si>
  <si>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</si>
  <si>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</si>
  <si>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</si>
  <si>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</si>
  <si>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</si>
  <si>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</si>
  <si>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</si>
  <si>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</si>
  <si>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</si>
  <si>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</si>
  <si>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</si>
  <si>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</si>
  <si>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</si>
  <si>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</si>
  <si>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</si>
  <si>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</si>
  <si>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</si>
  <si>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</si>
  <si>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</si>
  <si>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</si>
  <si>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</si>
  <si>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</si>
  <si>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</si>
  <si>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</si>
  <si>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</si>
  <si>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</si>
  <si>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</si>
  <si>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</si>
  <si>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</si>
  <si>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</si>
  <si>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</si>
  <si>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</si>
  <si>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</si>
  <si>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</si>
  <si>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</si>
  <si>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</si>
  <si>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</si>
  <si>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</si>
  <si>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</si>
  <si>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</si>
  <si>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</si>
  <si>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</si>
  <si>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</si>
  <si>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</si>
  <si>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</si>
  <si>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</si>
  <si>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</si>
  <si>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</si>
  <si>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</si>
  <si>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</si>
  <si>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</si>
  <si>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</si>
  <si>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</si>
  <si>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</si>
  <si>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</si>
  <si>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</si>
  <si>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</si>
  <si>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</si>
  <si>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</si>
  <si>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</si>
  <si>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</si>
  <si>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</si>
  <si>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</si>
  <si>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</si>
  <si>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</si>
  <si>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</si>
  <si>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</si>
  <si>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</si>
  <si>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</si>
  <si>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</si>
  <si>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</si>
  <si>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</si>
  <si>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</si>
  <si>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</si>
  <si>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</si>
  <si>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</si>
  <si>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</si>
  <si>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</si>
  <si>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</si>
  <si>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</si>
  <si>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</si>
  <si>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</si>
  <si>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</si>
  <si>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</si>
  <si>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</si>
  <si>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</si>
  <si>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</si>
  <si>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</si>
  <si>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</si>
  <si>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</si>
  <si>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</si>
  <si>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</si>
  <si>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</si>
  <si>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</si>
  <si>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</si>
  <si>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</si>
  <si>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</si>
  <si>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</si>
  <si>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</si>
  <si>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</si>
  <si>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</si>
  <si>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</si>
  <si>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</si>
  <si>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</si>
  <si>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</si>
  <si>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</si>
  <si>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</si>
  <si>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</si>
  <si>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</si>
  <si>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</si>
  <si>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</si>
  <si>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</si>
  <si>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</si>
  <si>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</si>
  <si>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</si>
  <si>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</si>
  <si>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</si>
  <si>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</si>
  <si>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</si>
  <si>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</si>
  <si>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</si>
  <si>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</si>
  <si>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</si>
  <si>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</si>
  <si>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</si>
  <si>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</si>
  <si>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</si>
  <si>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</si>
  <si>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</si>
  <si>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</si>
  <si>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</si>
  <si>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</si>
  <si>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</si>
  <si>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</si>
  <si>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</si>
  <si>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</si>
  <si>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</si>
  <si>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</si>
  <si>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</si>
  <si>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</si>
  <si>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</si>
  <si>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</si>
  <si>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</si>
  <si>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</si>
  <si>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</si>
  <si>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</si>
  <si>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</si>
  <si>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</si>
  <si>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</si>
  <si>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</si>
  <si>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</si>
  <si>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</si>
  <si>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</si>
  <si>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</si>
  <si>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</si>
  <si>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</si>
  <si>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</si>
  <si>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</si>
  <si>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</si>
  <si>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</si>
  <si>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</si>
  <si>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</si>
  <si>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</si>
  <si>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</si>
  <si>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</si>
  <si>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</si>
  <si>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</si>
  <si>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</si>
  <si>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</si>
  <si>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</si>
  <si>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</si>
  <si>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</si>
  <si>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</si>
  <si>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</si>
  <si>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</si>
  <si>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</si>
  <si>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</si>
  <si>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</si>
  <si>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</si>
  <si>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</si>
  <si>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</si>
  <si>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</si>
  <si>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</si>
  <si>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</si>
  <si>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</si>
  <si>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</si>
  <si>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</si>
  <si>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</si>
  <si>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</si>
  <si>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</si>
  <si>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</si>
  <si>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</si>
  <si>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</si>
  <si>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</si>
  <si>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</si>
  <si>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</si>
  <si>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</si>
  <si>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</si>
  <si>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</si>
  <si>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</si>
  <si>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</si>
  <si>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</si>
  <si>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</si>
  <si>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</si>
  <si>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</si>
  <si>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</si>
  <si>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</si>
  <si>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</si>
  <si>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</si>
  <si>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</si>
  <si>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</si>
  <si>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</si>
  <si>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</si>
  <si>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</si>
  <si>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</si>
  <si>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</si>
  <si>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</si>
  <si>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</si>
  <si>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</si>
  <si>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</si>
  <si>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</si>
  <si>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</si>
  <si>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</si>
  <si>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</si>
  <si>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</si>
  <si>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</si>
  <si>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</si>
  <si>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</si>
  <si>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</si>
  <si>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</si>
  <si>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</si>
  <si>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</si>
  <si>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</si>
  <si>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</si>
  <si>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</si>
  <si>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</si>
  <si>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</si>
  <si>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</si>
  <si>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</si>
  <si>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</si>
  <si>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</si>
  <si>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</si>
  <si>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</si>
  <si>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</si>
  <si>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</si>
  <si>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</si>
  <si>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</si>
  <si>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</si>
  <si>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</si>
  <si>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</si>
  <si>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</si>
  <si>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</si>
  <si>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</si>
  <si>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</si>
  <si>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</si>
  <si>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</si>
  <si>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</si>
  <si>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</si>
  <si>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</si>
  <si>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</si>
  <si>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</si>
  <si>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</si>
  <si>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</si>
  <si>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</si>
  <si>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</si>
  <si>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</si>
  <si>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</si>
  <si>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</si>
  <si>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</si>
  <si>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</si>
  <si>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</si>
  <si>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</si>
  <si>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</si>
  <si>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</si>
  <si>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</si>
  <si>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</si>
  <si>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</si>
  <si>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</si>
  <si>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</si>
  <si>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</si>
  <si>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</si>
  <si>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</si>
  <si>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</si>
  <si>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</si>
  <si>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</si>
  <si>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</si>
  <si>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</si>
  <si>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</si>
  <si>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</si>
  <si>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</si>
  <si>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</si>
  <si>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</si>
  <si>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</si>
  <si>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</si>
  <si>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</si>
  <si>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</si>
  <si>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</si>
  <si>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</si>
  <si>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</si>
  <si>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</si>
  <si>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</si>
  <si>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</si>
  <si>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</si>
  <si>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</si>
  <si>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</si>
  <si>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</si>
  <si>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</si>
  <si>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</si>
  <si>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</si>
  <si>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</si>
  <si>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</si>
  <si>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</si>
  <si>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</si>
  <si>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</si>
  <si>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</si>
  <si>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</si>
  <si>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</si>
  <si>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</si>
  <si>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</si>
  <si>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</si>
  <si>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</si>
  <si>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</si>
  <si>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</si>
  <si>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</si>
  <si>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</si>
  <si>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</si>
  <si>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</si>
  <si>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</si>
  <si>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</si>
  <si>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</si>
  <si>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</si>
  <si>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</si>
  <si>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</si>
  <si>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</si>
  <si>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</si>
  <si>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</si>
  <si>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</si>
  <si>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</si>
  <si>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</si>
  <si>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</si>
  <si>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</si>
  <si>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</si>
  <si>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</si>
  <si>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</si>
  <si>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</si>
  <si>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</si>
  <si>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</si>
  <si>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</si>
  <si>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</si>
  <si>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</si>
  <si>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</si>
  <si>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</si>
  <si>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</si>
  <si>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</si>
  <si>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</si>
  <si>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</si>
  <si>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</si>
  <si>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</si>
  <si>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</si>
  <si>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</si>
  <si>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</si>
  <si>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</si>
  <si>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</si>
  <si>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</si>
  <si>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</si>
  <si>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</si>
  <si>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</si>
  <si>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</si>
  <si>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</si>
  <si>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</si>
  <si>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</si>
  <si>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</si>
  <si>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</si>
  <si>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</si>
  <si>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</si>
  <si>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</si>
  <si>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</si>
  <si>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</si>
  <si>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</si>
  <si>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</si>
  <si>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</si>
  <si>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</si>
  <si>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</si>
  <si>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</si>
  <si>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</si>
  <si>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</si>
  <si>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</si>
  <si>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</si>
  <si>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</si>
  <si>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</si>
  <si>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</si>
  <si>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</si>
  <si>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</si>
  <si>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</si>
  <si>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</si>
  <si>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</si>
  <si>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</si>
  <si>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</si>
  <si>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</si>
  <si>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</si>
  <si>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</si>
  <si>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</si>
  <si>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</si>
  <si>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</si>
  <si>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</si>
  <si>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</si>
  <si>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</si>
  <si>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</si>
  <si>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</si>
  <si>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</si>
  <si>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</si>
  <si>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</si>
  <si>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</si>
  <si>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</si>
  <si>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</si>
  <si>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</si>
  <si>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</si>
  <si>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</si>
  <si>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</si>
  <si>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</si>
  <si>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</si>
  <si>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</si>
  <si>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</si>
  <si>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</si>
  <si>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</si>
  <si>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</si>
  <si>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</si>
  <si>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</si>
  <si>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</si>
  <si>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</si>
  <si>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</si>
  <si>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</si>
  <si>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</si>
  <si>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</si>
  <si>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</si>
  <si>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</si>
  <si>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</si>
  <si>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</si>
  <si>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</si>
  <si>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</si>
  <si>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</si>
  <si>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</si>
  <si>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</si>
  <si>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</si>
  <si>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</si>
  <si>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</si>
  <si>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</si>
  <si>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</si>
  <si>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</si>
  <si>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</si>
  <si>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</si>
  <si>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</si>
  <si>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</si>
  <si>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</si>
  <si>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</si>
  <si>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</si>
  <si>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</si>
  <si>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</si>
  <si>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</si>
  <si>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</si>
  <si>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</si>
  <si>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</si>
  <si>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</si>
  <si>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</si>
  <si>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</si>
  <si>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</si>
  <si>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</si>
  <si>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</si>
  <si>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</si>
  <si>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</si>
  <si>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</si>
  <si>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</si>
  <si>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</si>
  <si>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</si>
  <si>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</si>
  <si>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</si>
  <si>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</si>
  <si>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</si>
  <si>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</si>
  <si>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</si>
  <si>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</si>
  <si>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</si>
  <si>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</si>
  <si>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</si>
  <si>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</si>
  <si>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</si>
  <si>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</si>
  <si>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</si>
  <si>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</si>
  <si>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</si>
  <si>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</si>
  <si>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</si>
  <si>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</si>
  <si>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</si>
  <si>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</si>
  <si>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</si>
  <si>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</si>
  <si>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</si>
  <si>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</si>
  <si>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</si>
  <si>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</si>
  <si>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</si>
  <si>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</si>
  <si>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</si>
  <si>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</si>
  <si>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</si>
  <si>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</si>
  <si>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</si>
  <si>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</si>
  <si>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</si>
  <si>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</si>
  <si>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</si>
  <si>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</si>
  <si>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</si>
  <si>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</si>
  <si>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</si>
  <si>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</si>
  <si>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</si>
  <si>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</si>
  <si>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</si>
  <si>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</si>
  <si>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</si>
  <si>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</si>
  <si>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</si>
  <si>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</si>
  <si>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</si>
  <si>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</si>
  <si>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</si>
  <si>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</si>
  <si>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</si>
  <si>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</si>
  <si>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</si>
  <si>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</si>
  <si>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</si>
  <si>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</si>
  <si>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</si>
  <si>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</si>
  <si>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</si>
  <si>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</si>
  <si>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</si>
  <si>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</si>
  <si>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</si>
  <si>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</si>
  <si>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</si>
  <si>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</si>
  <si>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</si>
  <si>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</si>
  <si>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</si>
  <si>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</si>
  <si>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</si>
  <si>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</si>
  <si>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</si>
  <si>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</si>
  <si>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</si>
  <si>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</si>
  <si>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</si>
  <si>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</si>
  <si>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</si>
  <si>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</si>
  <si>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</si>
  <si>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</si>
  <si>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</si>
  <si>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</si>
  <si>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</si>
  <si>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</si>
  <si>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</si>
  <si>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</si>
  <si>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</si>
  <si>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</si>
  <si>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</si>
  <si>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</si>
  <si>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</si>
  <si>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</si>
  <si>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</si>
  <si>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</si>
  <si>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</si>
  <si>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</si>
  <si>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</si>
  <si>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</si>
  <si>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</si>
  <si>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</si>
  <si>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</si>
  <si>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</si>
  <si>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</si>
  <si>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</si>
  <si>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</si>
  <si>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</si>
  <si>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</si>
  <si>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</si>
  <si>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</si>
  <si>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</si>
  <si>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</si>
  <si>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</si>
  <si>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</si>
  <si>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</si>
  <si>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</si>
  <si>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</si>
  <si>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</si>
  <si>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</si>
  <si>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</si>
  <si>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</si>
  <si>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</si>
  <si>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</si>
  <si>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</si>
  <si>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</si>
  <si>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</si>
  <si>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</si>
  <si>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</si>
  <si>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</si>
  <si>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</si>
  <si>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</si>
  <si>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</si>
  <si>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</si>
  <si>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</si>
  <si>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</si>
  <si>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</si>
  <si>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</si>
  <si>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</si>
  <si>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</si>
  <si>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</si>
  <si>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</si>
  <si>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</si>
  <si>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</si>
  <si>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</si>
  <si>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</si>
  <si>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</si>
  <si>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</si>
  <si>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</si>
  <si>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</si>
  <si>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</si>
  <si>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</si>
  <si>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</si>
  <si>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</si>
  <si>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</si>
  <si>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</si>
  <si>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</si>
  <si>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</si>
  <si>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</si>
  <si>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</si>
  <si>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</si>
  <si>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</si>
  <si>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</si>
  <si>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</si>
  <si>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</si>
  <si>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</si>
  <si>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</si>
  <si>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</si>
  <si>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</si>
  <si>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</si>
  <si>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</si>
  <si>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</si>
  <si>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</si>
  <si>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</si>
  <si>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</si>
  <si>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</si>
  <si>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</si>
  <si>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</si>
  <si>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</si>
  <si>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</si>
  <si>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</si>
  <si>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</si>
  <si>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</si>
  <si>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</si>
  <si>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</si>
  <si>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</si>
  <si>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</si>
  <si>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</si>
  <si>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</si>
  <si>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</si>
  <si>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</si>
  <si>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</si>
  <si>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</si>
  <si>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</si>
  <si>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</si>
  <si>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</si>
  <si>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</si>
  <si>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</si>
  <si>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</si>
  <si>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</si>
  <si>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</si>
  <si>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</si>
  <si>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</si>
  <si>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</si>
  <si>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</si>
  <si>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</si>
  <si>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</si>
  <si>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</si>
  <si>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</si>
  <si>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</si>
  <si>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</si>
  <si>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</si>
  <si>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</si>
  <si>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</si>
  <si>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</si>
  <si>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</si>
  <si>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</si>
  <si>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</si>
  <si>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</si>
  <si>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</si>
  <si>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</si>
  <si>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</si>
  <si>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</si>
  <si>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</si>
  <si>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</si>
  <si>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</si>
  <si>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</si>
  <si>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</si>
  <si>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</si>
  <si>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</si>
  <si>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</si>
  <si>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</si>
  <si>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</si>
  <si>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</si>
  <si>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</si>
  <si>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</si>
  <si>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</si>
  <si>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</si>
  <si>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</si>
  <si>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</si>
  <si>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</si>
  <si>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</si>
  <si>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</si>
  <si>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</si>
  <si>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</si>
  <si>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</si>
  <si>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</si>
  <si>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</si>
  <si>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</si>
  <si>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</si>
  <si>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</si>
  <si>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</si>
  <si>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</si>
  <si>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</si>
  <si>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</si>
  <si>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</si>
  <si>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</si>
  <si>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</si>
  <si>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</si>
  <si>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</si>
  <si>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</si>
  <si>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</si>
  <si>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</si>
  <si>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</si>
  <si>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</si>
  <si>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</si>
  <si>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</si>
  <si>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</si>
  <si>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</si>
  <si>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</si>
  <si>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</si>
  <si>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</si>
  <si>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</si>
  <si>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</si>
  <si>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</si>
  <si>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</si>
  <si>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</si>
  <si>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</si>
  <si>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</si>
  <si>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</si>
  <si>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</si>
  <si>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</si>
  <si>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</si>
  <si>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</si>
  <si>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</si>
  <si>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</si>
  <si>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</si>
  <si>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</si>
  <si>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</si>
  <si>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</si>
  <si>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</si>
  <si>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</si>
  <si>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</si>
  <si>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</si>
  <si>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</si>
  <si>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</si>
  <si>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</si>
  <si>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</si>
  <si>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</si>
  <si>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</si>
  <si>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</si>
  <si>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</si>
  <si>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</si>
  <si>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</si>
  <si>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</si>
  <si>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</si>
  <si>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</si>
  <si>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</si>
  <si>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</si>
  <si>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</si>
  <si>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</si>
  <si>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</si>
  <si>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</si>
  <si>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</si>
  <si>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</si>
  <si>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</si>
  <si>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</si>
  <si>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</si>
  <si>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</si>
  <si>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</si>
  <si>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</si>
  <si>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</si>
  <si>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</si>
  <si>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</si>
  <si>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</si>
  <si>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</si>
  <si>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</si>
  <si>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</si>
  <si>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</si>
  <si>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</si>
  <si>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</si>
  <si>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</si>
  <si>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</si>
  <si>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</si>
  <si>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</si>
  <si>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</si>
  <si>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</si>
  <si>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</si>
  <si>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</si>
  <si>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</si>
  <si>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</si>
  <si>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</si>
  <si>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</si>
  <si>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</si>
  <si>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</si>
  <si>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</si>
  <si>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</si>
  <si>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</si>
  <si>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</si>
  <si>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</si>
  <si>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</si>
  <si>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</si>
  <si>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</si>
  <si>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</si>
  <si>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</si>
  <si>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</si>
  <si>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</si>
  <si>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</si>
  <si>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</si>
  <si>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</si>
  <si>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</si>
  <si>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</si>
  <si>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</si>
  <si>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</si>
  <si>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</si>
  <si>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</si>
  <si>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</si>
  <si>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</si>
  <si>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</si>
  <si>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</si>
  <si>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</si>
  <si>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</si>
  <si>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</si>
  <si>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</si>
  <si>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</si>
  <si>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</si>
  <si>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</si>
  <si>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</si>
  <si>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</si>
  <si>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</si>
  <si>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</si>
  <si>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</si>
  <si>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</si>
  <si>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</si>
  <si>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</si>
  <si>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</si>
  <si>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</si>
  <si>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</si>
  <si>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</si>
  <si>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</si>
  <si>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</si>
  <si>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</si>
  <si>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</si>
  <si>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</si>
  <si>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</si>
  <si>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</si>
  <si>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</si>
  <si>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</si>
  <si>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</si>
  <si>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</si>
  <si>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</si>
  <si>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</si>
  <si>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</si>
  <si>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</si>
  <si>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</si>
  <si>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</si>
  <si>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</si>
  <si>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</si>
  <si>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</si>
  <si>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</si>
  <si>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</si>
  <si>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</si>
  <si>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</si>
  <si>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</si>
  <si>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</si>
  <si>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</si>
  <si>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</si>
  <si>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</si>
  <si>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</si>
  <si>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</si>
  <si>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</si>
  <si>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</si>
  <si>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</si>
  <si>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</si>
  <si>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</si>
  <si>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</si>
  <si>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</si>
  <si>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</si>
  <si>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</si>
  <si>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</si>
  <si>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</si>
  <si>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</si>
  <si>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</si>
  <si>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</si>
  <si>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</si>
  <si>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</si>
  <si>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</si>
  <si>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</si>
  <si>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</si>
  <si>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</si>
  <si>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</si>
  <si>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</si>
  <si>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</si>
  <si>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</si>
  <si>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</si>
  <si>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</si>
  <si>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</si>
  <si>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</si>
  <si>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</si>
  <si>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</si>
  <si>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</si>
  <si>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</si>
  <si>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</si>
  <si>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</si>
  <si>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</si>
  <si>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</si>
  <si>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</si>
  <si>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</si>
  <si>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</si>
  <si>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</si>
  <si>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</si>
  <si>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</si>
  <si>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</si>
  <si>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</si>
  <si>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</si>
  <si>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</si>
  <si>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</si>
  <si>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</si>
  <si>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</si>
  <si>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</si>
  <si>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</si>
  <si>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</si>
  <si>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</si>
  <si>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</si>
  <si>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</si>
  <si>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</si>
  <si>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</si>
  <si>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</si>
  <si>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</si>
  <si>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</si>
  <si>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</si>
  <si>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</si>
  <si>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</si>
  <si>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</si>
  <si>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</si>
  <si>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</si>
  <si>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</si>
  <si>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</si>
  <si>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</si>
  <si>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</si>
  <si>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</si>
  <si>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</si>
  <si>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</si>
  <si>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</si>
  <si>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</si>
  <si>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</si>
  <si>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</si>
  <si>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</si>
  <si>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</si>
  <si>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</si>
  <si>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</si>
  <si>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</si>
  <si>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</si>
  <si>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</si>
  <si>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</si>
  <si>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</si>
  <si>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</si>
  <si>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</si>
  <si>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</si>
  <si>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</si>
  <si>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</si>
  <si>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</si>
  <si>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</si>
  <si>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</si>
  <si>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</si>
  <si>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</si>
  <si>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</si>
  <si>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</si>
  <si>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</si>
  <si>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</si>
  <si>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</si>
  <si>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</si>
  <si>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</si>
  <si>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</si>
  <si>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</si>
  <si>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</si>
  <si>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</si>
  <si>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</si>
  <si>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</si>
  <si>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</si>
  <si>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</si>
  <si>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</si>
  <si>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</si>
  <si>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</si>
  <si>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</si>
  <si>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</si>
  <si>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</si>
  <si>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</si>
  <si>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</si>
  <si>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</si>
  <si>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</si>
  <si>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</si>
  <si>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</si>
  <si>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</si>
  <si>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</si>
  <si>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</si>
  <si>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</si>
  <si>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</si>
  <si>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</si>
  <si>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</si>
  <si>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</si>
  <si>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</si>
  <si>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</si>
  <si>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</si>
  <si>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</si>
  <si>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</si>
  <si>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</si>
  <si>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</si>
  <si>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</si>
  <si>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</si>
  <si>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</si>
  <si>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</si>
  <si>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</si>
  <si>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</si>
  <si>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</si>
  <si>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</si>
  <si>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</si>
  <si>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</si>
  <si>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</si>
  <si>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</si>
  <si>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</si>
  <si>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</si>
  <si>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</si>
  <si>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</si>
  <si>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</si>
  <si>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</si>
  <si>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</si>
  <si>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</si>
  <si>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</si>
  <si>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</si>
  <si>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</si>
  <si>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</si>
  <si>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</si>
  <si>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</si>
  <si>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</si>
  <si>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</si>
  <si>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</si>
  <si>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</si>
  <si>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</si>
  <si>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</si>
  <si>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</si>
  <si>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</si>
  <si>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</si>
  <si>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</si>
  <si>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</si>
  <si>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</si>
  <si>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</si>
  <si>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</si>
  <si>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</si>
  <si>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</si>
  <si>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</si>
  <si>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</si>
  <si>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</si>
  <si>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</si>
  <si>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</si>
  <si>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</si>
  <si>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</si>
  <si>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</si>
  <si>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</si>
  <si>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</si>
  <si>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</si>
  <si>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</si>
  <si>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</si>
  <si>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</si>
  <si>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</si>
  <si>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</si>
  <si>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</si>
  <si>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</si>
  <si>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</si>
  <si>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</si>
  <si>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</si>
  <si>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</si>
  <si>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</si>
  <si>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</si>
  <si>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</si>
  <si>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</si>
  <si>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</si>
  <si>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</si>
  <si>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</si>
  <si>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</si>
  <si>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</si>
  <si>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</si>
  <si>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</si>
  <si>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</si>
  <si>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</si>
  <si>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</si>
  <si>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</si>
  <si>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</si>
  <si>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</si>
  <si>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</si>
  <si>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</si>
  <si>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</si>
  <si>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</si>
  <si>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</si>
  <si>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</si>
  <si>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</si>
  <si>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</si>
  <si>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</si>
  <si>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</si>
  <si>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</si>
  <si>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</si>
  <si>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</si>
  <si>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</si>
  <si>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</si>
  <si>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</si>
  <si>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</si>
  <si>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</si>
  <si>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</si>
  <si>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</si>
  <si>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</si>
  <si>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</si>
  <si>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</si>
  <si>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</si>
  <si>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</si>
  <si>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</si>
  <si>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</si>
  <si>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</si>
  <si>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</si>
  <si>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</si>
  <si>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</si>
  <si>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</si>
  <si>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</si>
  <si>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</si>
  <si>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</si>
  <si>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</si>
  <si>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</si>
  <si>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</si>
  <si>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</si>
  <si>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</si>
  <si>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</si>
  <si>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</si>
  <si>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</si>
  <si>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</si>
  <si>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</si>
  <si>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</si>
  <si>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</si>
  <si>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</si>
  <si>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</si>
  <si>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</si>
  <si>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</si>
  <si>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</si>
  <si>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</si>
  <si>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</si>
  <si>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</si>
  <si>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</si>
  <si>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</si>
  <si>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</si>
  <si>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</si>
  <si>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</si>
  <si>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</si>
  <si>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</si>
  <si>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</si>
  <si>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</si>
  <si>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</si>
  <si>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</si>
  <si>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</si>
  <si>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</si>
  <si>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</si>
  <si>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</si>
  <si>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</si>
  <si>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</si>
  <si>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</si>
  <si>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</si>
  <si>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</si>
  <si>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</si>
  <si>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</si>
  <si>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</si>
  <si>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</si>
  <si>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</si>
  <si>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</si>
  <si>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</si>
  <si>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</si>
  <si>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</si>
  <si>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</si>
  <si>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</si>
  <si>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</si>
  <si>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</si>
  <si>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</si>
  <si>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</si>
  <si>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</si>
  <si>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</si>
  <si>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</si>
  <si>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</si>
  <si>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</si>
  <si>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</si>
  <si>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</si>
  <si>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</si>
  <si>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</si>
  <si>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</si>
  <si>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</si>
  <si>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</si>
  <si>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</si>
  <si>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</si>
  <si>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</si>
  <si>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</si>
  <si>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</si>
  <si>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</si>
  <si>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</si>
  <si>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</si>
  <si>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</si>
  <si>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</si>
  <si>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</si>
  <si>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</si>
  <si>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</si>
  <si>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</si>
  <si>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</si>
  <si>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</si>
  <si>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</si>
  <si>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</si>
  <si>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</si>
  <si>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</si>
  <si>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</si>
  <si>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</si>
  <si>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</si>
  <si>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</si>
  <si>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</si>
  <si>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</si>
  <si>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</si>
  <si>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</si>
  <si>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</si>
  <si>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</si>
  <si>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</si>
  <si>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</si>
  <si>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</si>
  <si>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</si>
  <si>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</si>
  <si>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</si>
  <si>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</si>
  <si>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</si>
  <si>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</si>
  <si>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</si>
  <si>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</si>
  <si>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</si>
  <si>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</si>
  <si>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</si>
  <si>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</si>
  <si>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</si>
  <si>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</si>
  <si>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</si>
  <si>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</si>
  <si>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</si>
  <si>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</si>
  <si>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</si>
  <si>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</si>
  <si>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</si>
  <si>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</si>
  <si>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</si>
  <si>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</si>
  <si>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</si>
  <si>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</si>
  <si>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</si>
  <si>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</si>
  <si>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</si>
  <si>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</si>
  <si>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</si>
  <si>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</si>
  <si>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</si>
  <si>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</si>
  <si>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</si>
  <si>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</si>
  <si>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</si>
  <si>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</si>
  <si>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</si>
  <si>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</si>
  <si>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</si>
  <si>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</si>
  <si>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</si>
  <si>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</si>
  <si>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</si>
  <si>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</si>
  <si>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</si>
  <si>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</si>
  <si>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</si>
  <si>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</si>
  <si>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</si>
  <si>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</si>
  <si>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</si>
  <si>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</si>
  <si>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</si>
  <si>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</si>
  <si>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</si>
  <si>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</si>
  <si>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</si>
  <si>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</si>
  <si>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</si>
  <si>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</si>
  <si>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</si>
  <si>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</si>
  <si>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</si>
  <si>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</si>
  <si>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</si>
  <si>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</si>
  <si>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</si>
  <si>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</si>
  <si>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</si>
  <si>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</si>
  <si>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</si>
  <si>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</si>
  <si>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</si>
  <si>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</si>
  <si>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</si>
  <si>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</si>
  <si>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</si>
  <si>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</si>
  <si>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</si>
  <si>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</si>
  <si>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</si>
  <si>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</si>
  <si>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</si>
  <si>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</si>
  <si>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</si>
  <si>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</si>
  <si>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</si>
  <si>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</si>
  <si>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</si>
  <si>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</si>
  <si>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</si>
  <si>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</si>
  <si>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</si>
  <si>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</si>
  <si>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</si>
  <si>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</si>
  <si>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</si>
  <si>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</si>
  <si>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</si>
  <si>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</si>
  <si>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</si>
  <si>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</si>
  <si>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</si>
  <si>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</si>
  <si>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</si>
  <si>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</si>
  <si>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</si>
  <si>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</si>
  <si>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</si>
  <si>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</si>
  <si>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</si>
  <si>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</si>
  <si>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</si>
  <si>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</si>
  <si>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</si>
  <si>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</si>
  <si>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</si>
  <si>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</si>
  <si>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</si>
  <si>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</si>
  <si>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</si>
  <si>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</si>
  <si>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</si>
  <si>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</si>
  <si>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</si>
  <si>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</si>
  <si>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</si>
  <si>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</si>
  <si>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</si>
  <si>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</si>
  <si>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</si>
  <si>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</si>
  <si>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</si>
  <si>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</si>
  <si>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</si>
  <si>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</si>
  <si>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</si>
  <si>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</si>
  <si>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</si>
  <si>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</si>
  <si>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</si>
  <si>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</si>
  <si>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</si>
  <si>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</si>
  <si>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</si>
  <si>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</si>
  <si>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</si>
  <si>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</si>
  <si>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</si>
  <si>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</si>
  <si>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</si>
  <si>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</si>
  <si>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</si>
  <si>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</si>
  <si>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</si>
  <si>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</si>
  <si>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</si>
  <si>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</si>
  <si>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</si>
  <si>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</si>
  <si>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</si>
  <si>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</si>
  <si>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</si>
  <si>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</si>
  <si>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</si>
  <si>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</si>
  <si>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</si>
  <si>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</si>
  <si>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</si>
  <si>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</si>
  <si>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</si>
  <si>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</si>
  <si>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</si>
  <si>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</si>
  <si>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</si>
  <si>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</si>
  <si>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</si>
  <si>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</si>
  <si>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</si>
  <si>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</si>
  <si>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</si>
  <si>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</si>
  <si>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</si>
  <si>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</si>
  <si>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</si>
  <si>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</si>
  <si>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</si>
  <si>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</si>
  <si>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</si>
  <si>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</si>
  <si>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</si>
  <si>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</si>
  <si>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</si>
  <si>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</si>
  <si>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</si>
  <si>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</si>
  <si>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</si>
  <si>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</si>
  <si>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</si>
  <si>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</si>
  <si>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</si>
  <si>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</si>
  <si>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</si>
  <si>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</si>
  <si>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</si>
  <si>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</si>
  <si>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</si>
  <si>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</si>
  <si>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</si>
  <si>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</si>
  <si>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</si>
  <si>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</si>
  <si>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</si>
  <si>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</si>
  <si>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</si>
  <si>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</si>
  <si>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</si>
  <si>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</si>
  <si>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</si>
  <si>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</si>
  <si>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</si>
  <si>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</si>
  <si>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</si>
  <si>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</si>
  <si>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</si>
  <si>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</si>
  <si>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</si>
  <si>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</si>
  <si>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</si>
  <si>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</si>
  <si>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</si>
  <si>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</si>
  <si>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</si>
  <si>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</si>
  <si>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</si>
  <si>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</si>
  <si>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</si>
  <si>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</si>
  <si>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</si>
  <si>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</si>
  <si>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</si>
  <si>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</si>
  <si>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</si>
  <si>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</si>
  <si>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</si>
  <si>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</si>
  <si>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</si>
  <si>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</si>
  <si>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</si>
  <si>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</si>
  <si>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</si>
  <si>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</si>
  <si>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</si>
  <si>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</si>
  <si>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</si>
  <si>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</si>
  <si>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</si>
  <si>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</si>
  <si>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</si>
  <si>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</si>
  <si>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</si>
  <si>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</si>
  <si>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</si>
  <si>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</si>
  <si>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</si>
  <si>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</si>
  <si>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</si>
  <si>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</si>
  <si>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</si>
  <si>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</si>
  <si>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</si>
  <si>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</si>
  <si>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</si>
  <si>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</si>
  <si>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</si>
  <si>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</si>
  <si>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</si>
  <si>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</si>
  <si>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</si>
  <si>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</si>
  <si>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</si>
  <si>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</si>
  <si>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</si>
  <si>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</si>
  <si>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</si>
  <si>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</si>
  <si>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</si>
  <si>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</si>
  <si>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</si>
  <si>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</si>
  <si>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</si>
  <si>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</si>
  <si>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</si>
  <si>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</si>
  <si>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</si>
  <si>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</si>
  <si>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</si>
  <si>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</si>
  <si>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</si>
  <si>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</si>
  <si>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</si>
  <si>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</si>
  <si>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</si>
  <si>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</si>
  <si>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</si>
  <si>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</si>
  <si>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</si>
  <si>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</si>
  <si>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</si>
  <si>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</si>
  <si>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</si>
  <si>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</si>
  <si>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</si>
  <si>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</si>
  <si>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</si>
  <si>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</si>
  <si>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</si>
  <si>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</si>
  <si>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</si>
  <si>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</si>
  <si>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</si>
  <si>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</si>
  <si>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</si>
  <si>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</si>
  <si>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</si>
  <si>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</si>
  <si>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</si>
  <si>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</si>
  <si>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</si>
  <si>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</si>
  <si>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</si>
  <si>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</si>
  <si>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</si>
  <si>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</si>
  <si>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</si>
  <si>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</si>
  <si>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</si>
  <si>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</si>
  <si>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</si>
  <si>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</si>
  <si>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</si>
  <si>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</si>
  <si>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</si>
  <si>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</si>
  <si>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</si>
  <si>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</si>
  <si>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</si>
  <si>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</si>
  <si>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</si>
  <si>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</si>
  <si>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</si>
  <si>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</si>
  <si>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</si>
  <si>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</si>
  <si>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</si>
  <si>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</si>
  <si>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</si>
  <si>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</si>
  <si>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</si>
  <si>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</si>
  <si>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</si>
  <si>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</si>
  <si>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</si>
  <si>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</si>
  <si>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</si>
  <si>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</si>
  <si>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</si>
  <si>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</si>
  <si>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</si>
  <si>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</si>
  <si>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</si>
  <si>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</si>
  <si>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</si>
  <si>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</si>
  <si>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</si>
  <si>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</si>
  <si>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</si>
  <si>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</si>
  <si>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</si>
  <si>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</si>
  <si>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</si>
  <si>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</si>
  <si>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</si>
  <si>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</si>
  <si>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</si>
  <si>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</si>
  <si>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</si>
  <si>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</si>
  <si>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</si>
  <si>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</si>
  <si>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</si>
  <si>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</si>
  <si>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</si>
  <si>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</si>
  <si>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</si>
  <si>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</si>
  <si>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</si>
  <si>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</si>
  <si>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</si>
  <si>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</si>
  <si>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</si>
  <si>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</si>
  <si>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</si>
  <si>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</si>
  <si>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</si>
  <si>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</si>
  <si>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</si>
  <si>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</si>
  <si>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</si>
  <si>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</si>
  <si>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</si>
  <si>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</si>
  <si>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</si>
  <si>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</si>
  <si>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</si>
  <si>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</si>
  <si>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</si>
  <si>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</si>
  <si>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</si>
  <si>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</si>
  <si>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</si>
  <si>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</si>
  <si>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</si>
  <si>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</si>
  <si>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</si>
  <si>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</si>
  <si>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</si>
  <si>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</si>
  <si>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</si>
  <si>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</si>
  <si>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</si>
  <si>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</si>
  <si>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</si>
  <si>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</si>
  <si>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</si>
  <si>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</si>
  <si>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</si>
  <si>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</si>
  <si>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</si>
  <si>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</si>
  <si>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</si>
  <si>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</si>
  <si>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</si>
  <si>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</si>
  <si>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</si>
  <si>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</si>
  <si>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</si>
  <si>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</si>
  <si>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</si>
  <si>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</si>
  <si>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</si>
  <si>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</si>
  <si>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</si>
  <si>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</si>
  <si>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</si>
  <si>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</si>
  <si>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</si>
  <si>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</si>
  <si>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</si>
  <si>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</si>
  <si>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</si>
  <si>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</si>
  <si>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</si>
  <si>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</si>
  <si>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</si>
  <si>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</si>
  <si>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</si>
  <si>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</si>
  <si>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</si>
  <si>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</si>
  <si>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</si>
  <si>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</si>
  <si>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</si>
  <si>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</si>
  <si>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</si>
  <si>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</si>
  <si>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</si>
  <si>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</si>
  <si>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</si>
  <si>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</si>
  <si>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</si>
  <si>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</si>
  <si>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</si>
  <si>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</si>
  <si>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</si>
  <si>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</si>
  <si>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</si>
  <si>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</si>
  <si>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</si>
  <si>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</si>
  <si>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</si>
  <si>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</si>
  <si>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</si>
  <si>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</si>
  <si>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</si>
  <si>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</si>
  <si>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</si>
  <si>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</si>
  <si>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</si>
  <si>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</si>
  <si>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</si>
  <si>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</si>
  <si>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</si>
  <si>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</si>
  <si>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</si>
  <si>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</si>
  <si>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</si>
  <si>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</si>
  <si>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</si>
  <si>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</si>
  <si>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</si>
  <si>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</si>
  <si>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</si>
  <si>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</si>
  <si>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</si>
  <si>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</si>
  <si>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</si>
  <si>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</si>
  <si>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</si>
  <si>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</si>
  <si>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</si>
  <si>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</si>
  <si>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</si>
  <si>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</si>
  <si>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</si>
  <si>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</si>
  <si>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</si>
  <si>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</si>
  <si>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</si>
  <si>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</si>
  <si>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</si>
  <si>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</si>
  <si>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</si>
  <si>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</si>
  <si>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</si>
  <si>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</si>
  <si>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</si>
  <si>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</si>
  <si>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</si>
  <si>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</si>
  <si>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</si>
  <si>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</si>
  <si>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</si>
  <si>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</si>
  <si>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</si>
  <si>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</si>
  <si>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</si>
  <si>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</si>
  <si>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</si>
  <si>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</si>
  <si>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</si>
  <si>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</si>
  <si>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</si>
  <si>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</si>
  <si>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</si>
  <si>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</si>
  <si>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</si>
  <si>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</si>
  <si>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</si>
  <si>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</si>
  <si>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</si>
  <si>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</si>
  <si>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</si>
  <si>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</si>
  <si>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</si>
  <si>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</si>
  <si>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</si>
  <si>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</si>
  <si>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</si>
  <si>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</si>
  <si>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</si>
  <si>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</si>
  <si>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</si>
  <si>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</si>
  <si>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</si>
  <si>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</si>
  <si>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</si>
  <si>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</si>
  <si>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</si>
  <si>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</si>
  <si>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</si>
  <si>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</si>
  <si>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</si>
  <si>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</si>
  <si>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</si>
  <si>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</si>
  <si>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</si>
  <si>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</si>
  <si>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</si>
  <si>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</si>
  <si>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</si>
  <si>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</si>
  <si>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</si>
  <si>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</si>
  <si>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</si>
  <si>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</si>
  <si>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</si>
  <si>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</si>
  <si>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</si>
  <si>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</si>
  <si>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</si>
  <si>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</si>
  <si>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</si>
  <si>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</si>
  <si>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</si>
  <si>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</si>
  <si>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</si>
  <si>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</si>
  <si>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</si>
  <si>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</si>
  <si>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</si>
  <si>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</si>
  <si>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</si>
  <si>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</si>
  <si>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</si>
  <si>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</si>
  <si>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</si>
  <si>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</si>
  <si>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</si>
  <si>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</si>
  <si>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</si>
  <si>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</si>
  <si>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</si>
  <si>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</si>
  <si>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</si>
  <si>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</si>
  <si>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</si>
  <si>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</si>
  <si>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</si>
  <si>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</si>
  <si>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</si>
  <si>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</si>
  <si>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</si>
  <si>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</si>
  <si>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</si>
  <si>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</si>
  <si>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</si>
  <si>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</si>
  <si>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</si>
  <si>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</si>
  <si>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</si>
  <si>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</si>
  <si>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</si>
  <si>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</si>
  <si>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</si>
  <si>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</si>
  <si>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</si>
  <si>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</si>
  <si>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</si>
  <si>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</si>
  <si>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</si>
  <si>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</si>
  <si>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</si>
  <si>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</si>
  <si>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</si>
  <si>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</si>
  <si>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</si>
  <si>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2021-8-10000185</t>
  </si>
  <si>
    <t xml:space="preserve">UNION TEMPORAL AMIGOS DEL ATLANTICO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</si>
  <si>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</si>
  <si>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</si>
  <si>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</si>
  <si>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</si>
  <si>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</si>
  <si>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</si>
  <si>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</si>
  <si>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</si>
  <si>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</si>
  <si>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</si>
  <si>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</si>
  <si>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</si>
  <si>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</si>
  <si>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</si>
  <si>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</si>
  <si>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</si>
  <si>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</si>
  <si>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</si>
  <si>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</si>
  <si>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</si>
  <si>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</si>
  <si>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</si>
  <si>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</si>
  <si>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</si>
  <si>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</si>
  <si>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</si>
  <si>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</si>
  <si>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</si>
  <si>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</si>
  <si>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</si>
  <si>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</si>
  <si>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</si>
  <si>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</si>
  <si>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</si>
  <si>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</si>
  <si>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</si>
  <si>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</si>
  <si>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</si>
  <si>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</si>
  <si>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</si>
  <si>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</si>
  <si>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</si>
  <si>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</si>
  <si>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</si>
  <si>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</si>
  <si>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</si>
  <si>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</si>
  <si>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</si>
  <si>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</si>
  <si>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</si>
  <si>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</si>
  <si>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</si>
  <si>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</si>
  <si>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</si>
  <si>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</si>
  <si>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</si>
  <si>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</si>
  <si>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</si>
  <si>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</si>
  <si>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</si>
  <si>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</si>
  <si>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</si>
  <si>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435</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</si>
  <si>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</si>
  <si>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WILMAN PAEZ ZURETH</t>
  </si>
  <si>
    <t>CALLE 57 No. 32-58 PISO 3 OFICINA 302 BARRANQUILLA</t>
  </si>
  <si>
    <t>3093831</t>
  </si>
  <si>
    <t>fundacionfundepro@hotmail.com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</si>
</sst>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31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xf numFmtId="0" fontId="0" fillId="3" borderId="0" xfId="0" applyNumberForma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3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44194.257179745371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82" t="s">
        <v>2756</v>
      </c>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283">
        <v>900044471</v>
      </c>
      <c r="C20" s="5"/>
      <c r="D20" s="74"/>
      <c r="E20" s="153" t="s">
        <v>2669</v>
      </c>
      <c r="F20" s="284" t="s">
        <v>2757</v>
      </c>
      <c r="G20" s="5"/>
      <c r="H20" s="217"/>
      <c r="I20" s="285" t="s">
        <v>163</v>
      </c>
      <c r="J20" s="286" t="s">
        <v>183</v>
      </c>
      <c r="K20" s="287">
        <v>5985400024</v>
      </c>
      <c r="L20" s="288"/>
      <c r="M20" s="288">
        <v>44561</v>
      </c>
      <c r="N20" s="128">
        <f>+(M20-L20)/30</f>
        <v>1485.3666666666666</v>
      </c>
      <c r="O20" s="131"/>
      <c r="U20" s="127"/>
      <c r="V20" s="107">
        <f ca="1">NOW()</f>
        <v>44194.257179745371</v>
      </c>
      <c r="W20" s="107">
        <f ca="1">NOW()</f>
        <v>44194.257179745371</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PARA EL DESARROLLO Y LA PROMOCION COMUNITARIA SIGLA FUNDEPRO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2758</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290" t="s">
        <v>2759</v>
      </c>
      <c r="C48" s="291" t="s">
        <v>31</v>
      </c>
      <c r="D48" s="289" t="s">
        <v>2760</v>
      </c>
      <c r="E48" s="293">
        <v>40190</v>
      </c>
      <c r="F48" s="293">
        <v>40543</v>
      </c>
      <c r="G48" s="165">
        <f>IF(AND(E48&lt;&gt;"",F48&lt;&gt;""),((F48-E48)/30),"")</f>
        <v>11.766666666666667</v>
      </c>
      <c r="H48" s="295" t="s">
        <v>2802</v>
      </c>
      <c r="I48" s="294" t="s">
        <v>163</v>
      </c>
      <c r="J48" s="294" t="s">
        <v>165</v>
      </c>
      <c r="K48" s="297">
        <v>135998802</v>
      </c>
      <c r="L48" s="296" t="s">
        <v>1148</v>
      </c>
      <c r="M48" s="298">
        <v>1</v>
      </c>
      <c r="N48" s="296" t="s">
        <v>27</v>
      </c>
      <c r="O48" s="296" t="s">
        <v>1148</v>
      </c>
      <c r="P48" s="80"/>
    </row>
    <row r="49" spans="1:16" s="6" customFormat="1" ht="24.75" customHeight="1" x14ac:dyDescent="0.25">
      <c r="A49" s="136">
        <v>2</v>
      </c>
      <c r="B49" s="290" t="s">
        <v>2759</v>
      </c>
      <c r="C49" s="291" t="s">
        <v>31</v>
      </c>
      <c r="D49" s="289" t="s">
        <v>2761</v>
      </c>
      <c r="E49" s="293">
        <v>40563</v>
      </c>
      <c r="F49" s="293">
        <v>40908</v>
      </c>
      <c r="G49" s="165">
        <f t="shared" ref="G49:G107" si="2">IF(AND(E49&lt;&gt;"",F49&lt;&gt;""),((F49-E49)/30),"")</f>
        <v>11.5</v>
      </c>
      <c r="H49" s="295" t="s">
        <v>2804</v>
      </c>
      <c r="I49" s="294" t="s">
        <v>163</v>
      </c>
      <c r="J49" s="294" t="s">
        <v>165</v>
      </c>
      <c r="K49" s="297">
        <v>170619140</v>
      </c>
      <c r="L49" s="296" t="s">
        <v>1148</v>
      </c>
      <c r="M49" s="298">
        <v>1</v>
      </c>
      <c r="N49" s="296" t="s">
        <v>27</v>
      </c>
      <c r="O49" s="296" t="s">
        <v>1148</v>
      </c>
      <c r="P49" s="80"/>
    </row>
    <row r="50" spans="1:16" s="6" customFormat="1" ht="24.75" customHeight="1" x14ac:dyDescent="0.25">
      <c r="A50" s="136">
        <v>3</v>
      </c>
      <c r="B50" s="290" t="s">
        <v>2759</v>
      </c>
      <c r="C50" s="291" t="s">
        <v>31</v>
      </c>
      <c r="D50" s="289" t="s">
        <v>2762</v>
      </c>
      <c r="E50" s="293">
        <v>40932</v>
      </c>
      <c r="F50" s="293">
        <v>41273</v>
      </c>
      <c r="G50" s="165">
        <f t="shared" si="2"/>
        <v>11.366666666666667</v>
      </c>
      <c r="H50" s="295" t="s">
        <v>2805</v>
      </c>
      <c r="I50" s="294" t="s">
        <v>163</v>
      </c>
      <c r="J50" s="294" t="s">
        <v>165</v>
      </c>
      <c r="K50" s="297">
        <v>461190277</v>
      </c>
      <c r="L50" s="296" t="s">
        <v>1148</v>
      </c>
      <c r="M50" s="298">
        <v>1</v>
      </c>
      <c r="N50" s="296" t="s">
        <v>27</v>
      </c>
      <c r="O50" s="296" t="s">
        <v>1148</v>
      </c>
      <c r="P50" s="80"/>
    </row>
    <row r="51" spans="1:16" s="6" customFormat="1" ht="24.75" customHeight="1" outlineLevel="1" x14ac:dyDescent="0.25">
      <c r="A51" s="136">
        <v>4</v>
      </c>
      <c r="B51" s="290" t="s">
        <v>2759</v>
      </c>
      <c r="C51" s="291" t="s">
        <v>31</v>
      </c>
      <c r="D51" s="289" t="s">
        <v>2763</v>
      </c>
      <c r="E51" s="293">
        <v>41145</v>
      </c>
      <c r="F51" s="293">
        <v>41273</v>
      </c>
      <c r="G51" s="165">
        <f t="shared" si="2"/>
        <v>4.2666666666666666</v>
      </c>
      <c r="H51" s="295" t="s">
        <v>2806</v>
      </c>
      <c r="I51" s="294" t="s">
        <v>163</v>
      </c>
      <c r="J51" s="294" t="s">
        <v>165</v>
      </c>
      <c r="K51" s="299">
        <v>30450681</v>
      </c>
      <c r="L51" s="296" t="s">
        <v>1148</v>
      </c>
      <c r="M51" s="298">
        <v>1</v>
      </c>
      <c r="N51" s="296" t="s">
        <v>27</v>
      </c>
      <c r="O51" s="296" t="s">
        <v>1148</v>
      </c>
      <c r="P51" s="80"/>
    </row>
    <row r="52" spans="1:16" s="7" customFormat="1" ht="24.75" customHeight="1" outlineLevel="1" x14ac:dyDescent="0.25">
      <c r="A52" s="137">
        <v>5</v>
      </c>
      <c r="B52" s="290" t="s">
        <v>2759</v>
      </c>
      <c r="C52" s="291" t="s">
        <v>31</v>
      </c>
      <c r="D52" s="289" t="s">
        <v>2764</v>
      </c>
      <c r="E52" s="293">
        <v>41303</v>
      </c>
      <c r="F52" s="293">
        <v>41639</v>
      </c>
      <c r="G52" s="165">
        <f t="shared" si="2"/>
        <v>11.2</v>
      </c>
      <c r="H52" s="295" t="s">
        <v>2807</v>
      </c>
      <c r="I52" s="294" t="s">
        <v>163</v>
      </c>
      <c r="J52" s="294" t="s">
        <v>165</v>
      </c>
      <c r="K52" s="299">
        <v>241453908</v>
      </c>
      <c r="L52" s="296" t="s">
        <v>1148</v>
      </c>
      <c r="M52" s="298">
        <v>1</v>
      </c>
      <c r="N52" s="296" t="s">
        <v>27</v>
      </c>
      <c r="O52" s="296" t="s">
        <v>1148</v>
      </c>
      <c r="P52" s="81"/>
    </row>
    <row r="53" spans="1:16" s="7" customFormat="1" ht="24.75" customHeight="1" outlineLevel="1" x14ac:dyDescent="0.25">
      <c r="A53" s="137">
        <v>6</v>
      </c>
      <c r="B53" s="290" t="s">
        <v>2759</v>
      </c>
      <c r="C53" s="291" t="s">
        <v>31</v>
      </c>
      <c r="D53" s="289" t="s">
        <v>2765</v>
      </c>
      <c r="E53" s="293">
        <v>41304</v>
      </c>
      <c r="F53" s="293">
        <v>41639</v>
      </c>
      <c r="G53" s="165">
        <f t="shared" si="2"/>
        <v>11.166666666666666</v>
      </c>
      <c r="H53" s="295" t="s">
        <v>2808</v>
      </c>
      <c r="I53" s="294" t="s">
        <v>163</v>
      </c>
      <c r="J53" s="294" t="s">
        <v>165</v>
      </c>
      <c r="K53" s="299">
        <v>826520800</v>
      </c>
      <c r="L53" s="296" t="s">
        <v>1148</v>
      </c>
      <c r="M53" s="298">
        <v>1</v>
      </c>
      <c r="N53" s="296" t="s">
        <v>27</v>
      </c>
      <c r="O53" s="296" t="s">
        <v>1148</v>
      </c>
      <c r="P53" s="81"/>
    </row>
    <row r="54" spans="1:16" s="7" customFormat="1" ht="24.75" customHeight="1" outlineLevel="1" x14ac:dyDescent="0.25">
      <c r="A54" s="137">
        <v>7</v>
      </c>
      <c r="B54" s="290" t="s">
        <v>2759</v>
      </c>
      <c r="C54" s="291" t="s">
        <v>31</v>
      </c>
      <c r="D54" s="289" t="s">
        <v>2766</v>
      </c>
      <c r="E54" s="293">
        <v>41663</v>
      </c>
      <c r="F54" s="293">
        <v>42034</v>
      </c>
      <c r="G54" s="165">
        <f t="shared" si="2"/>
        <v>12.366666666666667</v>
      </c>
      <c r="H54" s="295" t="s">
        <v>2809</v>
      </c>
      <c r="I54" s="294" t="s">
        <v>163</v>
      </c>
      <c r="J54" s="294" t="s">
        <v>165</v>
      </c>
      <c r="K54" s="299">
        <v>179972226</v>
      </c>
      <c r="L54" s="296" t="s">
        <v>1148</v>
      </c>
      <c r="M54" s="298">
        <v>1</v>
      </c>
      <c r="N54" s="296" t="s">
        <v>27</v>
      </c>
      <c r="O54" s="296" t="s">
        <v>1148</v>
      </c>
      <c r="P54" s="81"/>
    </row>
    <row r="55" spans="1:16" s="7" customFormat="1" ht="24.75" customHeight="1" outlineLevel="1" x14ac:dyDescent="0.25">
      <c r="A55" s="137">
        <v>8</v>
      </c>
      <c r="B55" s="290" t="s">
        <v>2759</v>
      </c>
      <c r="C55" s="291" t="s">
        <v>31</v>
      </c>
      <c r="D55" s="289" t="s">
        <v>2767</v>
      </c>
      <c r="E55" s="293">
        <v>41663</v>
      </c>
      <c r="F55" s="293">
        <v>42034</v>
      </c>
      <c r="G55" s="165">
        <f t="shared" si="2"/>
        <v>12.366666666666667</v>
      </c>
      <c r="H55" s="295" t="s">
        <v>2810</v>
      </c>
      <c r="I55" s="294" t="s">
        <v>163</v>
      </c>
      <c r="J55" s="294" t="s">
        <v>165</v>
      </c>
      <c r="K55" s="297">
        <v>1175749875</v>
      </c>
      <c r="L55" s="296" t="s">
        <v>1148</v>
      </c>
      <c r="M55" s="298">
        <v>1</v>
      </c>
      <c r="N55" s="296" t="s">
        <v>27</v>
      </c>
      <c r="O55" s="296" t="s">
        <v>1148</v>
      </c>
      <c r="P55" s="81"/>
    </row>
    <row r="56" spans="1:16" s="7" customFormat="1" ht="24.75" customHeight="1" outlineLevel="1" x14ac:dyDescent="0.25">
      <c r="A56" s="137">
        <v>9</v>
      </c>
      <c r="B56" s="290" t="s">
        <v>2759</v>
      </c>
      <c r="C56" s="291" t="s">
        <v>31</v>
      </c>
      <c r="D56" s="289" t="s">
        <v>2768</v>
      </c>
      <c r="E56" s="293">
        <v>42034</v>
      </c>
      <c r="F56" s="293">
        <v>42369</v>
      </c>
      <c r="G56" s="165">
        <f t="shared" si="2"/>
        <v>11.166666666666666</v>
      </c>
      <c r="H56" s="295" t="s">
        <v>2809</v>
      </c>
      <c r="I56" s="294" t="s">
        <v>163</v>
      </c>
      <c r="J56" s="294" t="s">
        <v>165</v>
      </c>
      <c r="K56" s="297">
        <v>246246308</v>
      </c>
      <c r="L56" s="296" t="s">
        <v>1148</v>
      </c>
      <c r="M56" s="298">
        <v>1</v>
      </c>
      <c r="N56" s="296" t="s">
        <v>27</v>
      </c>
      <c r="O56" s="296" t="s">
        <v>1148</v>
      </c>
      <c r="P56" s="81"/>
    </row>
    <row r="57" spans="1:16" s="7" customFormat="1" ht="24.75" customHeight="1" outlineLevel="1" x14ac:dyDescent="0.25">
      <c r="A57" s="137">
        <v>10</v>
      </c>
      <c r="B57" s="290" t="s">
        <v>2759</v>
      </c>
      <c r="C57" s="291" t="s">
        <v>31</v>
      </c>
      <c r="D57" s="289" t="s">
        <v>2769</v>
      </c>
      <c r="E57" s="293">
        <v>42034</v>
      </c>
      <c r="F57" s="293">
        <v>42369</v>
      </c>
      <c r="G57" s="165">
        <f t="shared" si="2"/>
        <v>11.166666666666666</v>
      </c>
      <c r="H57" s="295" t="s">
        <v>2809</v>
      </c>
      <c r="I57" s="294" t="s">
        <v>163</v>
      </c>
      <c r="J57" s="294" t="s">
        <v>165</v>
      </c>
      <c r="K57" s="297">
        <v>1126291900</v>
      </c>
      <c r="L57" s="296" t="s">
        <v>1148</v>
      </c>
      <c r="M57" s="298">
        <v>1</v>
      </c>
      <c r="N57" s="296" t="s">
        <v>27</v>
      </c>
      <c r="O57" s="296" t="s">
        <v>1148</v>
      </c>
      <c r="P57" s="81"/>
    </row>
    <row r="58" spans="1:16" s="7" customFormat="1" ht="24.75" customHeight="1" outlineLevel="1" x14ac:dyDescent="0.25">
      <c r="A58" s="137">
        <v>11</v>
      </c>
      <c r="B58" s="290" t="s">
        <v>2759</v>
      </c>
      <c r="C58" s="291" t="s">
        <v>31</v>
      </c>
      <c r="D58" s="289" t="s">
        <v>2770</v>
      </c>
      <c r="E58" s="293">
        <v>42399</v>
      </c>
      <c r="F58" s="293">
        <v>42674</v>
      </c>
      <c r="G58" s="165">
        <f t="shared" si="2"/>
        <v>9.1666666666666661</v>
      </c>
      <c r="H58" s="295" t="s">
        <v>2810</v>
      </c>
      <c r="I58" s="294" t="s">
        <v>163</v>
      </c>
      <c r="J58" s="294" t="s">
        <v>165</v>
      </c>
      <c r="K58" s="297">
        <v>441064650</v>
      </c>
      <c r="L58" s="296" t="s">
        <v>1148</v>
      </c>
      <c r="M58" s="298">
        <v>1</v>
      </c>
      <c r="N58" s="296" t="s">
        <v>27</v>
      </c>
      <c r="O58" s="296" t="s">
        <v>1148</v>
      </c>
      <c r="P58" s="81"/>
    </row>
    <row r="59" spans="1:16" s="7" customFormat="1" ht="24.75" customHeight="1" outlineLevel="1" x14ac:dyDescent="0.25">
      <c r="A59" s="137">
        <v>12</v>
      </c>
      <c r="B59" s="290" t="s">
        <v>2759</v>
      </c>
      <c r="C59" s="291" t="s">
        <v>31</v>
      </c>
      <c r="D59" s="289" t="s">
        <v>2771</v>
      </c>
      <c r="E59" s="293">
        <v>42399</v>
      </c>
      <c r="F59" s="293">
        <v>42551</v>
      </c>
      <c r="G59" s="165">
        <f t="shared" si="2"/>
        <v>5.0666666666666664</v>
      </c>
      <c r="H59" s="295" t="s">
        <v>2810</v>
      </c>
      <c r="I59" s="294" t="s">
        <v>163</v>
      </c>
      <c r="J59" s="294" t="s">
        <v>165</v>
      </c>
      <c r="K59" s="297">
        <v>99167410</v>
      </c>
      <c r="L59" s="296" t="s">
        <v>1148</v>
      </c>
      <c r="M59" s="298">
        <v>1</v>
      </c>
      <c r="N59" s="296" t="s">
        <v>27</v>
      </c>
      <c r="O59" s="296" t="s">
        <v>1148</v>
      </c>
      <c r="P59" s="81"/>
    </row>
    <row r="60" spans="1:16" s="7" customFormat="1" ht="24.75" customHeight="1" outlineLevel="1" x14ac:dyDescent="0.25">
      <c r="A60" s="137">
        <v>13</v>
      </c>
      <c r="B60" s="290" t="s">
        <v>2759</v>
      </c>
      <c r="C60" s="291" t="s">
        <v>31</v>
      </c>
      <c r="D60" s="289" t="s">
        <v>2772</v>
      </c>
      <c r="E60" s="293">
        <v>42399</v>
      </c>
      <c r="F60" s="293">
        <v>42551</v>
      </c>
      <c r="G60" s="165">
        <f t="shared" si="2"/>
        <v>5.0666666666666664</v>
      </c>
      <c r="H60" s="295" t="s">
        <v>2810</v>
      </c>
      <c r="I60" s="294" t="s">
        <v>163</v>
      </c>
      <c r="J60" s="294" t="s">
        <v>165</v>
      </c>
      <c r="K60" s="297">
        <v>168584597</v>
      </c>
      <c r="L60" s="296" t="s">
        <v>1148</v>
      </c>
      <c r="M60" s="298">
        <v>1</v>
      </c>
      <c r="N60" s="296" t="s">
        <v>27</v>
      </c>
      <c r="O60" s="296" t="s">
        <v>1148</v>
      </c>
      <c r="P60" s="81"/>
    </row>
    <row r="61" spans="1:16" s="7" customFormat="1" ht="24.75" customHeight="1" outlineLevel="1" x14ac:dyDescent="0.25">
      <c r="A61" s="137">
        <v>14</v>
      </c>
      <c r="B61" s="290" t="s">
        <v>2759</v>
      </c>
      <c r="C61" s="291" t="s">
        <v>31</v>
      </c>
      <c r="D61" s="289" t="s">
        <v>2773</v>
      </c>
      <c r="E61" s="293">
        <v>42551</v>
      </c>
      <c r="F61" s="293">
        <v>42674</v>
      </c>
      <c r="G61" s="165">
        <f t="shared" si="2"/>
        <v>4.0999999999999996</v>
      </c>
      <c r="H61" s="295" t="s">
        <v>2810</v>
      </c>
      <c r="I61" s="294" t="s">
        <v>163</v>
      </c>
      <c r="J61" s="294" t="s">
        <v>165</v>
      </c>
      <c r="K61" s="297">
        <v>196486816</v>
      </c>
      <c r="L61" s="296" t="s">
        <v>1148</v>
      </c>
      <c r="M61" s="298">
        <v>1</v>
      </c>
      <c r="N61" s="296" t="s">
        <v>27</v>
      </c>
      <c r="O61" s="296" t="s">
        <v>1148</v>
      </c>
      <c r="P61" s="81"/>
    </row>
    <row r="62" spans="1:16" s="7" customFormat="1" ht="24.75" customHeight="1" outlineLevel="1" x14ac:dyDescent="0.25">
      <c r="A62" s="137">
        <v>15</v>
      </c>
      <c r="B62" s="290" t="s">
        <v>2759</v>
      </c>
      <c r="C62" s="291" t="s">
        <v>31</v>
      </c>
      <c r="D62" s="289" t="s">
        <v>2774</v>
      </c>
      <c r="E62" s="293">
        <v>42551</v>
      </c>
      <c r="F62" s="293">
        <v>42674</v>
      </c>
      <c r="G62" s="165">
        <f t="shared" si="2"/>
        <v>4.0999999999999996</v>
      </c>
      <c r="H62" s="295" t="s">
        <v>2810</v>
      </c>
      <c r="I62" s="294" t="s">
        <v>163</v>
      </c>
      <c r="J62" s="294" t="s">
        <v>165</v>
      </c>
      <c r="K62" s="297">
        <v>196486816</v>
      </c>
      <c r="L62" s="296" t="s">
        <v>1148</v>
      </c>
      <c r="M62" s="298">
        <v>1</v>
      </c>
      <c r="N62" s="296" t="s">
        <v>27</v>
      </c>
      <c r="O62" s="296" t="s">
        <v>1148</v>
      </c>
      <c r="P62" s="81"/>
    </row>
    <row r="63" spans="1:16" s="7" customFormat="1" ht="24.75" customHeight="1" outlineLevel="1" x14ac:dyDescent="0.25">
      <c r="A63" s="137">
        <v>16</v>
      </c>
      <c r="B63" s="290" t="s">
        <v>2759</v>
      </c>
      <c r="C63" s="291" t="s">
        <v>31</v>
      </c>
      <c r="D63" s="289" t="s">
        <v>2775</v>
      </c>
      <c r="E63" s="293">
        <v>42551</v>
      </c>
      <c r="F63" s="293">
        <v>42674</v>
      </c>
      <c r="G63" s="165">
        <f t="shared" si="2"/>
        <v>4.0999999999999996</v>
      </c>
      <c r="H63" s="295" t="s">
        <v>2810</v>
      </c>
      <c r="I63" s="294" t="s">
        <v>163</v>
      </c>
      <c r="J63" s="294" t="s">
        <v>165</v>
      </c>
      <c r="K63" s="297">
        <v>71621920</v>
      </c>
      <c r="L63" s="296" t="s">
        <v>1148</v>
      </c>
      <c r="M63" s="298">
        <v>1</v>
      </c>
      <c r="N63" s="296" t="s">
        <v>27</v>
      </c>
      <c r="O63" s="296" t="s">
        <v>1148</v>
      </c>
      <c r="P63" s="81"/>
    </row>
    <row r="64" spans="1:16" s="7" customFormat="1" ht="24.75" customHeight="1" outlineLevel="1" x14ac:dyDescent="0.25">
      <c r="A64" s="137">
        <v>17</v>
      </c>
      <c r="B64" s="290" t="s">
        <v>2759</v>
      </c>
      <c r="C64" s="291" t="s">
        <v>31</v>
      </c>
      <c r="D64" s="289" t="s">
        <v>2776</v>
      </c>
      <c r="E64" s="293">
        <v>42675</v>
      </c>
      <c r="F64" s="293">
        <v>43312</v>
      </c>
      <c r="G64" s="165">
        <f t="shared" si="2"/>
        <v>21.233333333333334</v>
      </c>
      <c r="H64" s="295" t="s">
        <v>2810</v>
      </c>
      <c r="I64" s="294" t="s">
        <v>163</v>
      </c>
      <c r="J64" s="294" t="s">
        <v>165</v>
      </c>
      <c r="K64" s="297">
        <v>1600262945</v>
      </c>
      <c r="L64" s="296" t="s">
        <v>1148</v>
      </c>
      <c r="M64" s="298">
        <v>1</v>
      </c>
      <c r="N64" s="296" t="s">
        <v>27</v>
      </c>
      <c r="O64" s="296" t="s">
        <v>26</v>
      </c>
      <c r="P64" s="81"/>
    </row>
    <row r="65" spans="1:16" s="7" customFormat="1" ht="24.75" customHeight="1" outlineLevel="1" x14ac:dyDescent="0.25">
      <c r="A65" s="137">
        <v>18</v>
      </c>
      <c r="B65" s="290" t="s">
        <v>2759</v>
      </c>
      <c r="C65" s="291" t="s">
        <v>31</v>
      </c>
      <c r="D65" s="289" t="s">
        <v>2777</v>
      </c>
      <c r="E65" s="293">
        <v>42675</v>
      </c>
      <c r="F65" s="293">
        <v>43312</v>
      </c>
      <c r="G65" s="165">
        <f t="shared" si="2"/>
        <v>21.233333333333334</v>
      </c>
      <c r="H65" s="295" t="s">
        <v>2810</v>
      </c>
      <c r="I65" s="294" t="s">
        <v>163</v>
      </c>
      <c r="J65" s="294" t="s">
        <v>165</v>
      </c>
      <c r="K65" s="297">
        <v>1106330859</v>
      </c>
      <c r="L65" s="296" t="s">
        <v>1148</v>
      </c>
      <c r="M65" s="298">
        <v>1</v>
      </c>
      <c r="N65" s="296" t="s">
        <v>27</v>
      </c>
      <c r="O65" s="296" t="s">
        <v>1148</v>
      </c>
      <c r="P65" s="81"/>
    </row>
    <row r="66" spans="1:16" s="7" customFormat="1" ht="24.75" customHeight="1" outlineLevel="1" x14ac:dyDescent="0.25">
      <c r="A66" s="137">
        <v>19</v>
      </c>
      <c r="B66" s="290" t="s">
        <v>2759</v>
      </c>
      <c r="C66" s="291" t="s">
        <v>31</v>
      </c>
      <c r="D66" s="289" t="s">
        <v>2778</v>
      </c>
      <c r="E66" s="293">
        <v>43313</v>
      </c>
      <c r="F66" s="293">
        <v>43449</v>
      </c>
      <c r="G66" s="165">
        <f t="shared" si="2"/>
        <v>4.5333333333333332</v>
      </c>
      <c r="H66" s="295" t="s">
        <v>2811</v>
      </c>
      <c r="I66" s="294" t="s">
        <v>163</v>
      </c>
      <c r="J66" s="294" t="s">
        <v>165</v>
      </c>
      <c r="K66" s="297">
        <v>332095353</v>
      </c>
      <c r="L66" s="296" t="s">
        <v>1148</v>
      </c>
      <c r="M66" s="298">
        <v>1</v>
      </c>
      <c r="N66" s="296" t="s">
        <v>27</v>
      </c>
      <c r="O66" s="296" t="s">
        <v>2803</v>
      </c>
      <c r="P66" s="81"/>
    </row>
    <row r="67" spans="1:16" s="7" customFormat="1" ht="24.75" customHeight="1" outlineLevel="1" x14ac:dyDescent="0.25">
      <c r="A67" s="137">
        <v>20</v>
      </c>
      <c r="B67" s="290" t="s">
        <v>2759</v>
      </c>
      <c r="C67" s="291" t="s">
        <v>31</v>
      </c>
      <c r="D67" s="289" t="s">
        <v>2779</v>
      </c>
      <c r="E67" s="293">
        <v>43313</v>
      </c>
      <c r="F67" s="293">
        <v>43449</v>
      </c>
      <c r="G67" s="165">
        <f t="shared" si="2"/>
        <v>4.5333333333333332</v>
      </c>
      <c r="H67" s="295" t="s">
        <v>2811</v>
      </c>
      <c r="I67" s="294" t="s">
        <v>163</v>
      </c>
      <c r="J67" s="294" t="s">
        <v>165</v>
      </c>
      <c r="K67" s="297">
        <v>377512797</v>
      </c>
      <c r="L67" s="296" t="s">
        <v>1148</v>
      </c>
      <c r="M67" s="298">
        <v>1</v>
      </c>
      <c r="N67" s="296" t="s">
        <v>27</v>
      </c>
      <c r="O67" s="296" t="s">
        <v>1148</v>
      </c>
      <c r="P67" s="81"/>
    </row>
    <row r="68" spans="1:16" s="7" customFormat="1" ht="24.75" customHeight="1" outlineLevel="1" x14ac:dyDescent="0.25">
      <c r="A68" s="136">
        <v>21</v>
      </c>
      <c r="B68" s="290" t="s">
        <v>2759</v>
      </c>
      <c r="C68" s="291" t="s">
        <v>31</v>
      </c>
      <c r="D68" s="289" t="s">
        <v>2780</v>
      </c>
      <c r="E68" s="293">
        <v>43450</v>
      </c>
      <c r="F68" s="293">
        <v>43921</v>
      </c>
      <c r="G68" s="165">
        <f t="shared" si="2"/>
        <v>15.7</v>
      </c>
      <c r="H68" s="295" t="s">
        <v>2812</v>
      </c>
      <c r="I68" s="294" t="s">
        <v>163</v>
      </c>
      <c r="J68" s="294" t="s">
        <v>165</v>
      </c>
      <c r="K68" s="297">
        <v>1114492831</v>
      </c>
      <c r="L68" s="296" t="s">
        <v>1148</v>
      </c>
      <c r="M68" s="298">
        <v>1</v>
      </c>
      <c r="N68" s="296" t="s">
        <v>2639</v>
      </c>
      <c r="O68" s="296" t="s">
        <v>1148</v>
      </c>
      <c r="P68" s="81"/>
    </row>
    <row r="69" spans="1:16" s="7" customFormat="1" ht="24.75" customHeight="1" outlineLevel="1" x14ac:dyDescent="0.25">
      <c r="A69" s="136">
        <v>22</v>
      </c>
      <c r="B69" s="290" t="s">
        <v>2759</v>
      </c>
      <c r="C69" s="291" t="s">
        <v>31</v>
      </c>
      <c r="D69" s="289" t="s">
        <v>2781</v>
      </c>
      <c r="E69" s="293">
        <v>43450</v>
      </c>
      <c r="F69" s="293">
        <v>43921</v>
      </c>
      <c r="G69" s="165">
        <f t="shared" si="2"/>
        <v>15.7</v>
      </c>
      <c r="H69" s="295" t="s">
        <v>2813</v>
      </c>
      <c r="I69" s="294" t="s">
        <v>163</v>
      </c>
      <c r="J69" s="294" t="s">
        <v>165</v>
      </c>
      <c r="K69" s="297">
        <v>1013490891</v>
      </c>
      <c r="L69" s="296" t="s">
        <v>1148</v>
      </c>
      <c r="M69" s="298">
        <v>1</v>
      </c>
      <c r="N69" s="296" t="s">
        <v>2639</v>
      </c>
      <c r="O69" s="296" t="s">
        <v>1148</v>
      </c>
      <c r="P69" s="81"/>
    </row>
    <row r="70" spans="1:16" s="7" customFormat="1" ht="24.75" customHeight="1" outlineLevel="1" x14ac:dyDescent="0.25">
      <c r="A70" s="136">
        <v>23</v>
      </c>
      <c r="B70" s="290" t="s">
        <v>2759</v>
      </c>
      <c r="C70" s="291" t="s">
        <v>31</v>
      </c>
      <c r="D70" s="289" t="s">
        <v>2782</v>
      </c>
      <c r="E70" s="293">
        <v>43922</v>
      </c>
      <c r="F70" s="293">
        <v>44165</v>
      </c>
      <c r="G70" s="165">
        <f t="shared" si="2"/>
        <v>8.1</v>
      </c>
      <c r="H70" s="295" t="s">
        <v>2814</v>
      </c>
      <c r="I70" s="294" t="s">
        <v>163</v>
      </c>
      <c r="J70" s="294" t="s">
        <v>165</v>
      </c>
      <c r="K70" s="297">
        <v>935857938</v>
      </c>
      <c r="L70" s="296" t="s">
        <v>1148</v>
      </c>
      <c r="M70" s="298">
        <v>1</v>
      </c>
      <c r="N70" s="296" t="s">
        <v>2639</v>
      </c>
      <c r="O70" s="296" t="s">
        <v>1148</v>
      </c>
      <c r="P70" s="81"/>
    </row>
    <row r="71" spans="1:16" s="7" customFormat="1" ht="24.75" customHeight="1" outlineLevel="1" x14ac:dyDescent="0.25">
      <c r="A71" s="136">
        <v>24</v>
      </c>
      <c r="B71" s="290" t="s">
        <v>2759</v>
      </c>
      <c r="C71" s="291" t="s">
        <v>31</v>
      </c>
      <c r="D71" s="289" t="s">
        <v>2783</v>
      </c>
      <c r="E71" s="293">
        <v>43922</v>
      </c>
      <c r="F71" s="293">
        <v>44165</v>
      </c>
      <c r="G71" s="165">
        <f t="shared" si="2"/>
        <v>8.1</v>
      </c>
      <c r="H71" s="295" t="s">
        <v>2814</v>
      </c>
      <c r="I71" s="294" t="s">
        <v>163</v>
      </c>
      <c r="J71" s="294" t="s">
        <v>165</v>
      </c>
      <c r="K71" s="297">
        <v>600435422</v>
      </c>
      <c r="L71" s="296" t="s">
        <v>1148</v>
      </c>
      <c r="M71" s="298">
        <v>1</v>
      </c>
      <c r="N71" s="296" t="s">
        <v>2639</v>
      </c>
      <c r="O71" s="296" t="s">
        <v>1148</v>
      </c>
      <c r="P71" s="81"/>
    </row>
    <row r="72" spans="1:16" s="7" customFormat="1" ht="24.75" customHeight="1" outlineLevel="1" x14ac:dyDescent="0.25">
      <c r="A72" s="137">
        <v>25</v>
      </c>
      <c r="B72" s="290" t="s">
        <v>2759</v>
      </c>
      <c r="C72" s="291" t="s">
        <v>31</v>
      </c>
      <c r="D72" s="289" t="s">
        <v>2784</v>
      </c>
      <c r="E72" s="293">
        <v>42551</v>
      </c>
      <c r="F72" s="293">
        <v>42674</v>
      </c>
      <c r="G72" s="165">
        <f t="shared" si="2"/>
        <v>4.0999999999999996</v>
      </c>
      <c r="H72" s="295" t="s">
        <v>2815</v>
      </c>
      <c r="I72" s="294" t="s">
        <v>163</v>
      </c>
      <c r="J72" s="294" t="s">
        <v>123</v>
      </c>
      <c r="K72" s="297">
        <v>198760448</v>
      </c>
      <c r="L72" s="296" t="s">
        <v>1148</v>
      </c>
      <c r="M72" s="298">
        <v>1</v>
      </c>
      <c r="N72" s="296" t="s">
        <v>27</v>
      </c>
      <c r="O72" s="296" t="s">
        <v>1148</v>
      </c>
      <c r="P72" s="81"/>
    </row>
    <row r="73" spans="1:16" s="7" customFormat="1" ht="24.75" customHeight="1" outlineLevel="1" x14ac:dyDescent="0.25">
      <c r="A73" s="137">
        <v>26</v>
      </c>
      <c r="B73" s="290" t="s">
        <v>2759</v>
      </c>
      <c r="C73" s="291" t="s">
        <v>31</v>
      </c>
      <c r="D73" s="289" t="s">
        <v>2785</v>
      </c>
      <c r="E73" s="293">
        <v>42675</v>
      </c>
      <c r="F73" s="293">
        <v>43312</v>
      </c>
      <c r="G73" s="165">
        <f t="shared" si="2"/>
        <v>21.233333333333334</v>
      </c>
      <c r="H73" s="295" t="s">
        <v>2815</v>
      </c>
      <c r="I73" s="294" t="s">
        <v>163</v>
      </c>
      <c r="J73" s="294" t="s">
        <v>123</v>
      </c>
      <c r="K73" s="297">
        <v>1265077891</v>
      </c>
      <c r="L73" s="296" t="s">
        <v>1148</v>
      </c>
      <c r="M73" s="298">
        <v>1</v>
      </c>
      <c r="N73" s="296" t="s">
        <v>27</v>
      </c>
      <c r="O73" s="296" t="s">
        <v>1148</v>
      </c>
      <c r="P73" s="81"/>
    </row>
    <row r="74" spans="1:16" s="7" customFormat="1" ht="24.75" customHeight="1" outlineLevel="1" x14ac:dyDescent="0.25">
      <c r="A74" s="137">
        <v>27</v>
      </c>
      <c r="B74" s="290" t="s">
        <v>2759</v>
      </c>
      <c r="C74" s="291" t="s">
        <v>31</v>
      </c>
      <c r="D74" s="289" t="s">
        <v>2786</v>
      </c>
      <c r="E74" s="293">
        <v>43313</v>
      </c>
      <c r="F74" s="293">
        <v>43449</v>
      </c>
      <c r="G74" s="165">
        <f t="shared" si="2"/>
        <v>4.5333333333333332</v>
      </c>
      <c r="H74" s="295" t="s">
        <v>2816</v>
      </c>
      <c r="I74" s="294" t="s">
        <v>163</v>
      </c>
      <c r="J74" s="294" t="s">
        <v>123</v>
      </c>
      <c r="K74" s="297">
        <v>339401146</v>
      </c>
      <c r="L74" s="296" t="s">
        <v>1148</v>
      </c>
      <c r="M74" s="298">
        <v>1</v>
      </c>
      <c r="N74" s="296" t="s">
        <v>27</v>
      </c>
      <c r="O74" s="296" t="s">
        <v>1148</v>
      </c>
      <c r="P74" s="81"/>
    </row>
    <row r="75" spans="1:16" s="7" customFormat="1" ht="24.75" customHeight="1" outlineLevel="1" x14ac:dyDescent="0.25">
      <c r="A75" s="137">
        <v>28</v>
      </c>
      <c r="B75" s="290" t="s">
        <v>2759</v>
      </c>
      <c r="C75" s="291" t="s">
        <v>31</v>
      </c>
      <c r="D75" s="289" t="s">
        <v>2787</v>
      </c>
      <c r="E75" s="293">
        <v>43450</v>
      </c>
      <c r="F75" s="293">
        <v>43921</v>
      </c>
      <c r="G75" s="165">
        <f t="shared" si="2"/>
        <v>15.7</v>
      </c>
      <c r="H75" s="295" t="s">
        <v>2816</v>
      </c>
      <c r="I75" s="294" t="s">
        <v>163</v>
      </c>
      <c r="J75" s="294" t="s">
        <v>123</v>
      </c>
      <c r="K75" s="299">
        <v>4874240738</v>
      </c>
      <c r="L75" s="296" t="s">
        <v>1148</v>
      </c>
      <c r="M75" s="298">
        <v>1</v>
      </c>
      <c r="N75" s="296" t="s">
        <v>2639</v>
      </c>
      <c r="O75" s="296" t="s">
        <v>1148</v>
      </c>
      <c r="P75" s="81"/>
    </row>
    <row r="76" spans="1:16" s="7" customFormat="1" ht="24.75" customHeight="1" outlineLevel="1" x14ac:dyDescent="0.25">
      <c r="A76" s="137">
        <v>29</v>
      </c>
      <c r="B76" s="290" t="s">
        <v>2759</v>
      </c>
      <c r="C76" s="291" t="s">
        <v>31</v>
      </c>
      <c r="D76" s="289" t="s">
        <v>2788</v>
      </c>
      <c r="E76" s="293">
        <v>41305</v>
      </c>
      <c r="F76" s="293">
        <v>41639</v>
      </c>
      <c r="G76" s="165">
        <f t="shared" si="2"/>
        <v>11.133333333333333</v>
      </c>
      <c r="H76" s="295" t="s">
        <v>2817</v>
      </c>
      <c r="I76" s="294" t="s">
        <v>163</v>
      </c>
      <c r="J76" s="294" t="s">
        <v>166</v>
      </c>
      <c r="K76" s="297">
        <v>1488155395</v>
      </c>
      <c r="L76" s="296" t="s">
        <v>1148</v>
      </c>
      <c r="M76" s="298">
        <v>1</v>
      </c>
      <c r="N76" s="296" t="s">
        <v>27</v>
      </c>
      <c r="O76" s="296" t="s">
        <v>1148</v>
      </c>
      <c r="P76" s="81"/>
    </row>
    <row r="77" spans="1:16" s="7" customFormat="1" ht="24.75" customHeight="1" outlineLevel="1" x14ac:dyDescent="0.25">
      <c r="A77" s="137">
        <v>30</v>
      </c>
      <c r="B77" s="290" t="s">
        <v>2759</v>
      </c>
      <c r="C77" s="291" t="s">
        <v>31</v>
      </c>
      <c r="D77" s="289" t="s">
        <v>2789</v>
      </c>
      <c r="E77" s="293">
        <v>41663</v>
      </c>
      <c r="F77" s="293">
        <v>42034</v>
      </c>
      <c r="G77" s="165">
        <f t="shared" si="2"/>
        <v>12.366666666666667</v>
      </c>
      <c r="H77" s="295" t="s">
        <v>2815</v>
      </c>
      <c r="I77" s="294" t="s">
        <v>163</v>
      </c>
      <c r="J77" s="294" t="s">
        <v>166</v>
      </c>
      <c r="K77" s="297">
        <v>1954397721</v>
      </c>
      <c r="L77" s="296" t="s">
        <v>1148</v>
      </c>
      <c r="M77" s="298">
        <v>1</v>
      </c>
      <c r="N77" s="296" t="s">
        <v>27</v>
      </c>
      <c r="O77" s="296" t="s">
        <v>26</v>
      </c>
      <c r="P77" s="81"/>
    </row>
    <row r="78" spans="1:16" s="7" customFormat="1" ht="24.75" customHeight="1" outlineLevel="1" x14ac:dyDescent="0.25">
      <c r="A78" s="137">
        <v>31</v>
      </c>
      <c r="B78" s="290" t="s">
        <v>2759</v>
      </c>
      <c r="C78" s="291" t="s">
        <v>31</v>
      </c>
      <c r="D78" s="289" t="s">
        <v>2790</v>
      </c>
      <c r="E78" s="293">
        <v>42034</v>
      </c>
      <c r="F78" s="293">
        <v>42369</v>
      </c>
      <c r="G78" s="165">
        <f t="shared" si="2"/>
        <v>11.166666666666666</v>
      </c>
      <c r="H78" s="295" t="s">
        <v>2815</v>
      </c>
      <c r="I78" s="294" t="s">
        <v>163</v>
      </c>
      <c r="J78" s="294" t="s">
        <v>166</v>
      </c>
      <c r="K78" s="297">
        <v>1556947184</v>
      </c>
      <c r="L78" s="296" t="s">
        <v>1148</v>
      </c>
      <c r="M78" s="298">
        <v>1</v>
      </c>
      <c r="N78" s="296" t="s">
        <v>27</v>
      </c>
      <c r="O78" s="296" t="s">
        <v>1148</v>
      </c>
      <c r="P78" s="81"/>
    </row>
    <row r="79" spans="1:16" s="7" customFormat="1" ht="24.75" customHeight="1" outlineLevel="1" x14ac:dyDescent="0.25">
      <c r="A79" s="137">
        <v>32</v>
      </c>
      <c r="B79" s="290" t="s">
        <v>2759</v>
      </c>
      <c r="C79" s="291" t="s">
        <v>31</v>
      </c>
      <c r="D79" s="289" t="s">
        <v>2791</v>
      </c>
      <c r="E79" s="293">
        <v>42399</v>
      </c>
      <c r="F79" s="293">
        <v>42551</v>
      </c>
      <c r="G79" s="165">
        <f t="shared" si="2"/>
        <v>5.0666666666666664</v>
      </c>
      <c r="H79" s="295" t="s">
        <v>2815</v>
      </c>
      <c r="I79" s="294" t="s">
        <v>163</v>
      </c>
      <c r="J79" s="294" t="s">
        <v>166</v>
      </c>
      <c r="K79" s="299">
        <v>884261491</v>
      </c>
      <c r="L79" s="296" t="s">
        <v>1148</v>
      </c>
      <c r="M79" s="298">
        <v>1</v>
      </c>
      <c r="N79" s="296" t="s">
        <v>27</v>
      </c>
      <c r="O79" s="296" t="s">
        <v>1148</v>
      </c>
      <c r="P79" s="81"/>
    </row>
    <row r="80" spans="1:16" s="7" customFormat="1" ht="24.75" customHeight="1" outlineLevel="1" x14ac:dyDescent="0.25">
      <c r="A80" s="137">
        <v>33</v>
      </c>
      <c r="B80" s="290" t="s">
        <v>2759</v>
      </c>
      <c r="C80" s="291" t="s">
        <v>31</v>
      </c>
      <c r="D80" s="289" t="s">
        <v>2792</v>
      </c>
      <c r="E80" s="293">
        <v>42551</v>
      </c>
      <c r="F80" s="293">
        <v>42674</v>
      </c>
      <c r="G80" s="165">
        <f t="shared" si="2"/>
        <v>4.0999999999999996</v>
      </c>
      <c r="H80" s="295" t="s">
        <v>2815</v>
      </c>
      <c r="I80" s="294" t="s">
        <v>163</v>
      </c>
      <c r="J80" s="294" t="s">
        <v>166</v>
      </c>
      <c r="K80" s="299">
        <v>629136080</v>
      </c>
      <c r="L80" s="296" t="s">
        <v>1148</v>
      </c>
      <c r="M80" s="298">
        <v>1</v>
      </c>
      <c r="N80" s="296" t="s">
        <v>27</v>
      </c>
      <c r="O80" s="296" t="s">
        <v>1148</v>
      </c>
      <c r="P80" s="81"/>
    </row>
    <row r="81" spans="1:16" s="7" customFormat="1" ht="24.75" customHeight="1" outlineLevel="1" x14ac:dyDescent="0.25">
      <c r="A81" s="137">
        <v>34</v>
      </c>
      <c r="B81" s="290" t="s">
        <v>2759</v>
      </c>
      <c r="C81" s="291" t="s">
        <v>31</v>
      </c>
      <c r="D81" s="289" t="s">
        <v>2793</v>
      </c>
      <c r="E81" s="293">
        <v>42675</v>
      </c>
      <c r="F81" s="293">
        <v>43312</v>
      </c>
      <c r="G81" s="165">
        <f t="shared" si="2"/>
        <v>21.233333333333334</v>
      </c>
      <c r="H81" s="295" t="s">
        <v>2815</v>
      </c>
      <c r="I81" s="294" t="s">
        <v>163</v>
      </c>
      <c r="J81" s="294" t="s">
        <v>166</v>
      </c>
      <c r="K81" s="299">
        <v>3668410215</v>
      </c>
      <c r="L81" s="296" t="s">
        <v>1148</v>
      </c>
      <c r="M81" s="298">
        <v>1</v>
      </c>
      <c r="N81" s="296" t="s">
        <v>27</v>
      </c>
      <c r="O81" s="296" t="s">
        <v>26</v>
      </c>
      <c r="P81" s="81"/>
    </row>
    <row r="82" spans="1:16" s="7" customFormat="1" ht="24.75" customHeight="1" outlineLevel="1" x14ac:dyDescent="0.25">
      <c r="A82" s="137">
        <v>35</v>
      </c>
      <c r="B82" s="290" t="s">
        <v>2759</v>
      </c>
      <c r="C82" s="291" t="s">
        <v>31</v>
      </c>
      <c r="D82" s="289" t="s">
        <v>2794</v>
      </c>
      <c r="E82" s="293">
        <v>43313</v>
      </c>
      <c r="F82" s="293">
        <v>43449</v>
      </c>
      <c r="G82" s="165">
        <f t="shared" si="2"/>
        <v>4.5333333333333332</v>
      </c>
      <c r="H82" s="295" t="s">
        <v>2815</v>
      </c>
      <c r="I82" s="294" t="s">
        <v>163</v>
      </c>
      <c r="J82" s="294" t="s">
        <v>166</v>
      </c>
      <c r="K82" s="299">
        <v>679961092</v>
      </c>
      <c r="L82" s="296" t="s">
        <v>1148</v>
      </c>
      <c r="M82" s="298">
        <v>1</v>
      </c>
      <c r="N82" s="296" t="s">
        <v>27</v>
      </c>
      <c r="O82" s="296" t="s">
        <v>1148</v>
      </c>
      <c r="P82" s="81"/>
    </row>
    <row r="83" spans="1:16" s="7" customFormat="1" ht="24.75" customHeight="1" outlineLevel="1" x14ac:dyDescent="0.25">
      <c r="A83" s="137">
        <v>36</v>
      </c>
      <c r="B83" s="290" t="s">
        <v>2759</v>
      </c>
      <c r="C83" s="291" t="s">
        <v>31</v>
      </c>
      <c r="D83" s="289" t="s">
        <v>2795</v>
      </c>
      <c r="E83" s="293">
        <v>43450</v>
      </c>
      <c r="F83" s="293">
        <v>43921</v>
      </c>
      <c r="G83" s="165">
        <f t="shared" si="2"/>
        <v>15.7</v>
      </c>
      <c r="H83" s="295" t="s">
        <v>2816</v>
      </c>
      <c r="I83" s="294" t="s">
        <v>163</v>
      </c>
      <c r="J83" s="294" t="s">
        <v>166</v>
      </c>
      <c r="K83" s="297">
        <v>2219135590</v>
      </c>
      <c r="L83" s="296" t="s">
        <v>1148</v>
      </c>
      <c r="M83" s="298">
        <v>1</v>
      </c>
      <c r="N83" s="296" t="s">
        <v>2639</v>
      </c>
      <c r="O83" s="296" t="s">
        <v>1148</v>
      </c>
      <c r="P83" s="81"/>
    </row>
    <row r="84" spans="1:16" s="7" customFormat="1" ht="24.75" customHeight="1" outlineLevel="1" x14ac:dyDescent="0.25">
      <c r="A84" s="137">
        <v>37</v>
      </c>
      <c r="B84" s="290" t="s">
        <v>2759</v>
      </c>
      <c r="C84" s="291" t="s">
        <v>31</v>
      </c>
      <c r="D84" s="289" t="s">
        <v>2796</v>
      </c>
      <c r="E84" s="293">
        <v>43922</v>
      </c>
      <c r="F84" s="293">
        <v>44165</v>
      </c>
      <c r="G84" s="165">
        <f t="shared" si="2"/>
        <v>8.1</v>
      </c>
      <c r="H84" s="295" t="s">
        <v>2816</v>
      </c>
      <c r="I84" s="294" t="s">
        <v>163</v>
      </c>
      <c r="J84" s="294" t="s">
        <v>166</v>
      </c>
      <c r="K84" s="297">
        <v>1474864472</v>
      </c>
      <c r="L84" s="296" t="s">
        <v>1148</v>
      </c>
      <c r="M84" s="298">
        <v>1</v>
      </c>
      <c r="N84" s="296" t="s">
        <v>2639</v>
      </c>
      <c r="O84" s="296" t="s">
        <v>1148</v>
      </c>
      <c r="P84" s="81"/>
    </row>
    <row r="85" spans="1:16" s="7" customFormat="1" ht="24.75" customHeight="1" outlineLevel="1" x14ac:dyDescent="0.25">
      <c r="A85" s="137">
        <v>38</v>
      </c>
      <c r="B85" s="290" t="s">
        <v>2759</v>
      </c>
      <c r="C85" s="291" t="s">
        <v>31</v>
      </c>
      <c r="D85" s="289" t="s">
        <v>2797</v>
      </c>
      <c r="E85" s="292">
        <v>43124</v>
      </c>
      <c r="F85" s="292">
        <v>43312</v>
      </c>
      <c r="G85" s="165">
        <f t="shared" si="2"/>
        <v>6.2666666666666666</v>
      </c>
      <c r="H85" s="295" t="s">
        <v>2818</v>
      </c>
      <c r="I85" s="294" t="s">
        <v>163</v>
      </c>
      <c r="J85" s="294" t="s">
        <v>169</v>
      </c>
      <c r="K85" s="297">
        <v>502136514</v>
      </c>
      <c r="L85" s="296" t="s">
        <v>1148</v>
      </c>
      <c r="M85" s="298">
        <v>1</v>
      </c>
      <c r="N85" s="296" t="s">
        <v>27</v>
      </c>
      <c r="O85" s="296" t="s">
        <v>1148</v>
      </c>
      <c r="P85" s="81"/>
    </row>
    <row r="86" spans="1:16" s="7" customFormat="1" ht="24.75" customHeight="1" outlineLevel="1" x14ac:dyDescent="0.25">
      <c r="A86" s="137">
        <v>39</v>
      </c>
      <c r="B86" s="290" t="s">
        <v>2759</v>
      </c>
      <c r="C86" s="291" t="s">
        <v>31</v>
      </c>
      <c r="D86" s="289" t="s">
        <v>2787</v>
      </c>
      <c r="E86" s="293">
        <v>43450</v>
      </c>
      <c r="F86" s="293">
        <v>43921</v>
      </c>
      <c r="G86" s="165">
        <f t="shared" si="2"/>
        <v>15.7</v>
      </c>
      <c r="H86" s="295" t="s">
        <v>2816</v>
      </c>
      <c r="I86" s="294" t="s">
        <v>163</v>
      </c>
      <c r="J86" s="294" t="s">
        <v>123</v>
      </c>
      <c r="K86" s="299">
        <v>4874240738</v>
      </c>
      <c r="L86" s="296" t="s">
        <v>1148</v>
      </c>
      <c r="M86" s="298">
        <v>1</v>
      </c>
      <c r="N86" s="296" t="s">
        <v>2639</v>
      </c>
      <c r="O86" s="296" t="s">
        <v>1148</v>
      </c>
      <c r="P86" s="81"/>
    </row>
    <row r="87" spans="1:16" s="7" customFormat="1" ht="24.75" customHeight="1" outlineLevel="1" x14ac:dyDescent="0.25">
      <c r="A87" s="137">
        <v>40</v>
      </c>
      <c r="B87" s="290" t="s">
        <v>2759</v>
      </c>
      <c r="C87" s="291" t="s">
        <v>31</v>
      </c>
      <c r="D87" s="289" t="s">
        <v>2798</v>
      </c>
      <c r="E87" s="293">
        <v>43922</v>
      </c>
      <c r="F87" s="293">
        <v>44165</v>
      </c>
      <c r="G87" s="165">
        <f t="shared" si="2"/>
        <v>8.1</v>
      </c>
      <c r="H87" s="295" t="s">
        <v>2816</v>
      </c>
      <c r="I87" s="294" t="s">
        <v>163</v>
      </c>
      <c r="J87" s="294" t="s">
        <v>123</v>
      </c>
      <c r="K87" s="299">
        <v>3282231651</v>
      </c>
      <c r="L87" s="296" t="s">
        <v>1148</v>
      </c>
      <c r="M87" s="298">
        <v>1</v>
      </c>
      <c r="N87" s="296" t="s">
        <v>2639</v>
      </c>
      <c r="O87" s="296" t="s">
        <v>1148</v>
      </c>
      <c r="P87" s="81"/>
    </row>
    <row r="88" spans="1:16" s="7" customFormat="1" ht="24.75" customHeight="1" outlineLevel="1" x14ac:dyDescent="0.25">
      <c r="A88" s="136">
        <v>41</v>
      </c>
      <c r="B88" s="290" t="s">
        <v>2759</v>
      </c>
      <c r="C88" s="291" t="s">
        <v>31</v>
      </c>
      <c r="D88" s="289" t="s">
        <v>2782</v>
      </c>
      <c r="E88" s="293">
        <v>43922</v>
      </c>
      <c r="F88" s="293">
        <v>44165</v>
      </c>
      <c r="G88" s="165">
        <f t="shared" si="2"/>
        <v>8.1</v>
      </c>
      <c r="H88" s="295" t="s">
        <v>2816</v>
      </c>
      <c r="I88" s="294" t="s">
        <v>163</v>
      </c>
      <c r="J88" s="294" t="s">
        <v>165</v>
      </c>
      <c r="K88" s="297">
        <v>1040874794</v>
      </c>
      <c r="L88" s="296" t="s">
        <v>1148</v>
      </c>
      <c r="M88" s="298">
        <v>1</v>
      </c>
      <c r="N88" s="296" t="s">
        <v>2639</v>
      </c>
      <c r="O88" s="296" t="s">
        <v>1148</v>
      </c>
      <c r="P88" s="81"/>
    </row>
    <row r="89" spans="1:16" s="7" customFormat="1" ht="24.75" customHeight="1" outlineLevel="1" x14ac:dyDescent="0.25">
      <c r="A89" s="136">
        <v>42</v>
      </c>
      <c r="B89" s="290" t="s">
        <v>2759</v>
      </c>
      <c r="C89" s="291" t="s">
        <v>31</v>
      </c>
      <c r="D89" s="289" t="s">
        <v>2783</v>
      </c>
      <c r="E89" s="293">
        <v>43922</v>
      </c>
      <c r="F89" s="293">
        <v>44165</v>
      </c>
      <c r="G89" s="165">
        <f t="shared" si="2"/>
        <v>8.1</v>
      </c>
      <c r="H89" s="295" t="s">
        <v>2816</v>
      </c>
      <c r="I89" s="294" t="s">
        <v>163</v>
      </c>
      <c r="J89" s="294" t="s">
        <v>165</v>
      </c>
      <c r="K89" s="297">
        <v>653074588</v>
      </c>
      <c r="L89" s="296" t="s">
        <v>1148</v>
      </c>
      <c r="M89" s="298">
        <v>1</v>
      </c>
      <c r="N89" s="296" t="s">
        <v>2639</v>
      </c>
      <c r="O89" s="296" t="s">
        <v>1148</v>
      </c>
      <c r="P89" s="81"/>
    </row>
    <row r="90" spans="1:16" s="7" customFormat="1" ht="24.75" customHeight="1" outlineLevel="1" x14ac:dyDescent="0.25">
      <c r="A90" s="136">
        <v>43</v>
      </c>
      <c r="B90" s="290" t="s">
        <v>2759</v>
      </c>
      <c r="C90" s="291" t="s">
        <v>31</v>
      </c>
      <c r="D90" s="289" t="s">
        <v>2799</v>
      </c>
      <c r="E90" s="292">
        <v>41999</v>
      </c>
      <c r="F90" s="292">
        <v>42369</v>
      </c>
      <c r="G90" s="165">
        <f t="shared" si="2"/>
        <v>12.333333333333334</v>
      </c>
      <c r="H90" s="295" t="s">
        <v>2819</v>
      </c>
      <c r="I90" s="294" t="s">
        <v>163</v>
      </c>
      <c r="J90" s="294" t="s">
        <v>166</v>
      </c>
      <c r="K90" s="297">
        <v>816221400</v>
      </c>
      <c r="L90" s="296" t="s">
        <v>26</v>
      </c>
      <c r="M90" s="298">
        <v>0.51</v>
      </c>
      <c r="N90" s="296" t="s">
        <v>27</v>
      </c>
      <c r="O90" s="296" t="s">
        <v>1148</v>
      </c>
      <c r="P90" s="81"/>
    </row>
    <row r="91" spans="1:16" s="7" customFormat="1" ht="24.75" customHeight="1" outlineLevel="1" x14ac:dyDescent="0.25">
      <c r="A91" s="136">
        <v>44</v>
      </c>
      <c r="B91" s="290" t="s">
        <v>2759</v>
      </c>
      <c r="C91" s="291" t="s">
        <v>31</v>
      </c>
      <c r="D91" s="289" t="s">
        <v>2800</v>
      </c>
      <c r="E91" s="292">
        <v>41999</v>
      </c>
      <c r="F91" s="292">
        <v>42369</v>
      </c>
      <c r="G91" s="165">
        <f t="shared" si="2"/>
        <v>12.333333333333334</v>
      </c>
      <c r="H91" s="295" t="s">
        <v>2819</v>
      </c>
      <c r="I91" s="294" t="s">
        <v>163</v>
      </c>
      <c r="J91" s="294" t="s">
        <v>166</v>
      </c>
      <c r="K91" s="297">
        <v>879073960</v>
      </c>
      <c r="L91" s="296" t="s">
        <v>26</v>
      </c>
      <c r="M91" s="298">
        <v>0.51</v>
      </c>
      <c r="N91" s="296" t="s">
        <v>27</v>
      </c>
      <c r="O91" s="296" t="s">
        <v>1148</v>
      </c>
      <c r="P91" s="81"/>
    </row>
    <row r="92" spans="1:16" s="7" customFormat="1" ht="24.75" customHeight="1" outlineLevel="1" x14ac:dyDescent="0.25">
      <c r="A92" s="137">
        <v>45</v>
      </c>
      <c r="B92" s="290" t="s">
        <v>2759</v>
      </c>
      <c r="C92" s="291" t="s">
        <v>31</v>
      </c>
      <c r="D92" s="289" t="s">
        <v>2801</v>
      </c>
      <c r="E92" s="292">
        <v>41999</v>
      </c>
      <c r="F92" s="292">
        <v>42369</v>
      </c>
      <c r="G92" s="165">
        <f t="shared" si="2"/>
        <v>12.333333333333334</v>
      </c>
      <c r="H92" s="295" t="s">
        <v>2819</v>
      </c>
      <c r="I92" s="294" t="s">
        <v>163</v>
      </c>
      <c r="J92" s="294" t="s">
        <v>166</v>
      </c>
      <c r="K92" s="297">
        <v>910490516</v>
      </c>
      <c r="L92" s="296" t="s">
        <v>26</v>
      </c>
      <c r="M92" s="298">
        <v>0.51</v>
      </c>
      <c r="N92" s="296" t="s">
        <v>27</v>
      </c>
      <c r="O92" s="296"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300" t="s">
        <v>2820</v>
      </c>
      <c r="E114" s="301">
        <v>44180</v>
      </c>
      <c r="F114" s="301">
        <v>44773</v>
      </c>
      <c r="G114" s="165">
        <f>IF(AND(E114&lt;&gt;"",F114&lt;&gt;""),((F114-E114)/30),"")</f>
        <v>19.766666666666666</v>
      </c>
      <c r="H114" s="303" t="s">
        <v>2821</v>
      </c>
      <c r="I114" s="302" t="s">
        <v>163</v>
      </c>
      <c r="J114" s="302" t="s">
        <v>166</v>
      </c>
      <c r="K114" s="305">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3">IF(AND(E115&lt;&gt;"",F115&lt;&gt;""),((F115-E115)/30),"")</f>
        <v/>
      </c>
      <c r="H115" s="303"/>
      <c r="I115" s="302"/>
      <c r="J115" s="302" t="s">
        <v>169</v>
      </c>
      <c r="K115" s="304"/>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3"/>
        <v/>
      </c>
      <c r="H116" s="303"/>
      <c r="I116" s="302"/>
      <c r="J116" s="302" t="s">
        <v>186</v>
      </c>
      <c r="K116" s="304"/>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43" t="s">
        <v>2674</v>
      </c>
      <c r="J179" s="244"/>
      <c r="K179" s="244"/>
      <c r="L179" s="24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0.05</v>
      </c>
      <c r="D185" s="93" t="s">
        <v>2633</v>
      </c>
      <c r="E185" s="96">
        <f>+(C185*SUM(K20:K35))</f>
        <v>299270001.19999999</v>
      </c>
      <c r="F185" s="94"/>
      <c r="G185" s="95"/>
      <c r="H185" s="90"/>
      <c r="I185" s="92" t="s">
        <v>2632</v>
      </c>
      <c r="J185" s="177">
        <f>M179</f>
        <v>0.02</v>
      </c>
      <c r="K185" s="236" t="s">
        <v>2633</v>
      </c>
      <c r="L185" s="236"/>
      <c r="M185" s="96">
        <f>+J185*K20</f>
        <v>119708000.48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2822</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307" t="s">
        <v>2823</v>
      </c>
      <c r="J211" s="27" t="s">
        <v>2627</v>
      </c>
      <c r="K211" s="309" t="s">
        <v>2823</v>
      </c>
      <c r="L211" s="21"/>
      <c r="M211" s="21"/>
      <c r="N211" s="21"/>
      <c r="O211" s="8"/>
    </row>
    <row r="212" spans="1:15" x14ac:dyDescent="0.25">
      <c r="A212" s="9"/>
      <c r="B212" s="27" t="s">
        <v>2624</v>
      </c>
      <c r="C212" s="306" t="s">
        <v>2822</v>
      </c>
      <c r="D212" s="21"/>
      <c r="G212" s="27" t="s">
        <v>2626</v>
      </c>
      <c r="H212" s="307" t="s">
        <v>2824</v>
      </c>
      <c r="J212" s="27" t="s">
        <v>2628</v>
      </c>
      <c r="K212" s="308" t="s">
        <v>2825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A172:O172"/>
    <mergeCell ref="B168:D168"/>
    <mergeCell ref="A41:O41"/>
    <mergeCell ref="A43:O43"/>
    <mergeCell ref="A44:O45"/>
    <mergeCell ref="A109:O109"/>
    <mergeCell ref="A110:O111"/>
    <mergeCell ref="I39:N3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F85" zoomScale="60" zoomScaleNormal="60" zoomScalePageLayoutView="40" workbookViewId="0">
      <selection activeCell="I39" sqref="I39:N39"/>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44194.257179745371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2756</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7"/>
      <c r="I20" s="196" t="s">
        <v>163</v>
      </c>
      <c r="J20" s="197" t="s">
        <v>183</v>
      </c>
      <c r="K20" s="198">
        <v>5985400024</v>
      </c>
      <c r="L20" s="199"/>
      <c r="M20" s="199">
        <v>44561</v>
      </c>
      <c r="N20" s="128">
        <f>+(M20-L20)/30</f>
        <v>1485.3666666666666</v>
      </c>
      <c r="O20" s="131"/>
      <c r="U20" s="127"/>
      <c r="V20" s="107">
        <f ca="1">NOW()</f>
        <v>44194.257179745371</v>
      </c>
      <c r="W20" s="107">
        <f ca="1">NOW()</f>
        <v>44194.257179745371</v>
      </c>
    </row>
    <row r="21" spans="1:23" ht="30" customHeight="1" outlineLevel="1" x14ac:dyDescent="0.25">
      <c r="A21" s="9"/>
      <c r="B21" s="72"/>
      <c r="C21" s="5"/>
      <c r="D21" s="5"/>
      <c r="E21" s="5"/>
      <c r="F21" s="5"/>
      <c r="G21" s="5"/>
      <c r="H21" s="163"/>
      <c r="I21" s="192"/>
      <c r="J21" s="193"/>
      <c r="K21" s="194"/>
      <c r="L21" s="195"/>
      <c r="M21" s="195"/>
      <c r="N21" s="128">
        <f t="shared" ref="N21:N35" si="0">+(M21-L21)/30</f>
        <v>0</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AMIGOS DE LA COMUNIDAD DE COLOMBIA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2758</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0.01</v>
      </c>
      <c r="G179" s="172">
        <f>IF(F179&gt;0,SUM(E179+F179),"")</f>
        <v>0.03</v>
      </c>
      <c r="H179" s="5"/>
      <c r="I179" s="226" t="s">
        <v>2674</v>
      </c>
      <c r="J179" s="227"/>
      <c r="K179" s="227"/>
      <c r="L179" s="22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179562000.72</v>
      </c>
      <c r="F185" s="94"/>
      <c r="G185" s="95"/>
      <c r="H185" s="90"/>
      <c r="I185" s="92" t="s">
        <v>2632</v>
      </c>
      <c r="J185" s="177">
        <f>M179</f>
        <v>0.02</v>
      </c>
      <c r="K185" s="236" t="s">
        <v>2633</v>
      </c>
      <c r="L185" s="236"/>
      <c r="M185" s="96">
        <f>+J185*K20</f>
        <v>119708000.48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44194.257179745371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44194.257179745371</v>
      </c>
      <c r="W20" s="107">
        <f ca="1">NOW()</f>
        <v>44194.257179745371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44194.257179745371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44194.257179745371</v>
      </c>
      <c r="W20" s="107">
        <f ca="1">NOW()</f>
        <v>44194.257179745371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44194.257179745371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44194.257179745371</v>
      </c>
      <c r="W20" s="107">
        <f ca="1">NOW()</f>
        <v>44194.257179745371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44194.257179745371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44194.257179745371</v>
      </c>
      <c r="W20" s="107">
        <f ca="1">NOW()</f>
        <v>44194.257179745371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2020-12-29T01:52:18Z</cp:lastPrinted>
  <dcterms:created xsi:type="dcterms:W3CDTF">2020-10-14T21:57:42Z</dcterms:created>
  <dcterms:modified xsi:type="dcterms:W3CDTF">2020-12-29T11:10:38Z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