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ga gesuac\Desktop\"/>
    </mc:Choice>
  </mc:AlternateContent>
  <xr:revisionPtr revIDLastSave="0" documentId="8_{4DF81410-6FDD-436E-AF89-787E7E7660C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<sst xmlns="http://schemas.openxmlformats.org/spreadsheetml/2006/main" count="3071" uniqueCount="2684">
  <si>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</si>
  <si>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</si>
  <si>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</si>
  <si>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</si>
  <si>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</si>
  <si>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</si>
  <si>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</si>
  <si>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</si>
  <si>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</si>
  <si>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</si>
  <si>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</si>
  <si>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</si>
  <si>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</si>
  <si>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</si>
  <si>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</si>
  <si>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</si>
  <si>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</si>
  <si>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</si>
  <si>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</si>
  <si>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</si>
  <si>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</si>
  <si>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</si>
  <si>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</si>
  <si>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</si>
  <si>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</si>
  <si>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</si>
  <si>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</si>
  <si>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</si>
  <si>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</si>
  <si>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</si>
  <si>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</si>
  <si>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</si>
  <si>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</si>
  <si>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</si>
  <si>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</si>
  <si>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</si>
  <si>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</si>
  <si>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</si>
  <si>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</si>
  <si>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</si>
  <si>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</si>
  <si>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</si>
  <si>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</si>
  <si>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</si>
  <si>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</si>
  <si>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</si>
  <si>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</si>
  <si>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</si>
  <si>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</si>
  <si>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</si>
  <si>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</si>
  <si>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</si>
  <si>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</si>
  <si>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</si>
  <si>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</si>
  <si>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</si>
  <si>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</si>
  <si>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</si>
  <si>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</si>
  <si>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</si>
  <si>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</si>
  <si>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</si>
  <si>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</si>
  <si>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</si>
  <si>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</si>
  <si>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</si>
  <si>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</si>
  <si>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</si>
  <si>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</si>
  <si>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</si>
  <si>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</si>
  <si>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</si>
  <si>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</si>
  <si>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</si>
  <si>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</si>
  <si>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</si>
  <si>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</si>
  <si>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</si>
  <si>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</si>
  <si>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</si>
  <si>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</si>
  <si>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</si>
  <si>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</si>
  <si>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</si>
  <si>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</si>
  <si>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</si>
  <si>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</si>
  <si>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</si>
  <si>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</si>
  <si>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</si>
  <si>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</si>
  <si>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</si>
  <si>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</si>
  <si>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</si>
  <si>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</si>
  <si>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</si>
  <si>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</si>
  <si>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</si>
  <si>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</si>
  <si>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</si>
  <si>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</si>
  <si>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</si>
  <si>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</si>
  <si>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</si>
  <si>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</si>
  <si>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</si>
  <si>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</si>
  <si>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</si>
  <si>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</si>
  <si>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</si>
  <si>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</si>
  <si>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</si>
  <si>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</si>
  <si>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</si>
  <si>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</si>
  <si>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</si>
  <si>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</si>
  <si>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</si>
  <si>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</si>
  <si>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</si>
  <si>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</si>
  <si>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</si>
  <si>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</si>
  <si>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</si>
  <si>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</si>
  <si>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</si>
  <si>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</si>
  <si>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</si>
  <si>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</si>
  <si>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</si>
  <si>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</si>
  <si>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</si>
  <si>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</si>
  <si>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</si>
  <si>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</si>
  <si>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</si>
  <si>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</si>
  <si>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</si>
  <si>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</si>
  <si>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</si>
  <si>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</si>
  <si>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</si>
  <si>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</si>
  <si>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</si>
  <si>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</si>
  <si>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</si>
  <si>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</si>
  <si>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</si>
  <si>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</si>
  <si>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</si>
  <si>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</si>
  <si>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</si>
  <si>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</si>
  <si>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</si>
  <si>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</si>
  <si>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</si>
  <si>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</si>
  <si>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</si>
  <si>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</si>
  <si>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</si>
  <si>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</si>
  <si>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</si>
  <si>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</si>
  <si>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</si>
  <si>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</si>
  <si>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</si>
  <si>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</si>
  <si>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</si>
  <si>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</si>
  <si>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</si>
  <si>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</si>
  <si>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</si>
  <si>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</si>
  <si>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</si>
  <si>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</si>
  <si>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</si>
  <si>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</si>
  <si>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</si>
  <si>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</si>
  <si>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</si>
  <si>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</si>
  <si>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</si>
  <si>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</si>
  <si>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</si>
  <si>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</si>
  <si>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</si>
  <si>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</si>
  <si>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</si>
  <si>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</si>
  <si>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</si>
  <si>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</si>
  <si>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</si>
  <si>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</si>
  <si>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</si>
  <si>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</si>
  <si>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</si>
  <si>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</si>
  <si>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</si>
  <si>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</si>
  <si>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</si>
  <si>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</si>
  <si>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</si>
  <si>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</si>
  <si>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</si>
  <si>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</si>
  <si>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</si>
  <si>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</si>
  <si>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</si>
  <si>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</si>
  <si>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</si>
  <si>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</si>
  <si>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</si>
  <si>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</si>
  <si>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</si>
  <si>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</si>
  <si>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</si>
  <si>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</si>
  <si>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</si>
  <si>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</si>
  <si>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</si>
  <si>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</si>
  <si>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</si>
  <si>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</si>
  <si>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</si>
  <si>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</si>
  <si>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</si>
  <si>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</si>
  <si>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</si>
  <si>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</si>
  <si>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</si>
  <si>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</si>
  <si>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</si>
  <si>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</si>
  <si>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</si>
  <si>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</si>
  <si>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</si>
  <si>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</si>
  <si>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</si>
  <si>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</si>
  <si>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</si>
  <si>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</si>
  <si>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</si>
  <si>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</si>
  <si>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</si>
  <si>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</si>
  <si>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</si>
  <si>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</si>
  <si>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</si>
  <si>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</si>
  <si>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</si>
  <si>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</si>
  <si>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</si>
  <si>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</si>
  <si>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</si>
  <si>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</si>
  <si>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</si>
  <si>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</si>
  <si>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</si>
  <si>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</si>
  <si>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</si>
  <si>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</si>
  <si>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</si>
  <si>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</si>
  <si>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</si>
  <si>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</si>
  <si>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</si>
  <si>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</si>
  <si>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</si>
  <si>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</si>
  <si>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</si>
  <si>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</si>
  <si>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</si>
  <si>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</si>
  <si>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</si>
  <si>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</si>
  <si>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</si>
  <si>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</si>
  <si>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</si>
  <si>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</si>
  <si>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</si>
  <si>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</si>
  <si>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</si>
  <si>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</si>
  <si>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</si>
  <si>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</si>
  <si>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</si>
  <si>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</si>
  <si>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</si>
  <si>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</si>
  <si>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</si>
  <si>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</si>
  <si>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</si>
  <si>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</si>
  <si>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</si>
  <si>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</si>
  <si>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</si>
  <si>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</si>
  <si>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</si>
  <si>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</si>
  <si>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</si>
  <si>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</si>
  <si>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</si>
  <si>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</si>
  <si>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</si>
  <si>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</si>
  <si>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</si>
  <si>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</si>
  <si>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</si>
  <si>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</si>
  <si>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</si>
  <si>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</si>
  <si>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</si>
  <si>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</si>
  <si>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</si>
  <si>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</si>
  <si>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</si>
  <si>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</si>
  <si>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</si>
  <si>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</si>
  <si>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</si>
  <si>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</si>
  <si>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</si>
  <si>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</si>
  <si>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</si>
  <si>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</si>
  <si>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</si>
  <si>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</si>
  <si>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</si>
  <si>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</si>
  <si>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</si>
  <si>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</si>
  <si>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</si>
  <si>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</si>
  <si>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</si>
  <si>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</si>
  <si>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</si>
  <si>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</si>
  <si>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</si>
  <si>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</si>
  <si>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</si>
  <si>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</si>
  <si>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</si>
  <si>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</si>
  <si>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</si>
  <si>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</si>
  <si>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</si>
  <si>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</si>
  <si>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</si>
  <si>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</si>
  <si>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</si>
  <si>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</si>
  <si>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</si>
  <si>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</si>
  <si>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</si>
  <si>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</si>
  <si>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</si>
  <si>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</si>
  <si>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</si>
  <si>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</si>
  <si>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</si>
  <si>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</si>
  <si>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</si>
  <si>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</si>
  <si>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</si>
  <si>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</si>
  <si>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</si>
  <si>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</si>
  <si>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</si>
  <si>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</si>
  <si>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</si>
  <si>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</si>
  <si>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</si>
  <si>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</si>
  <si>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</si>
  <si>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</si>
  <si>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</si>
  <si>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</si>
  <si>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</si>
  <si>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</si>
  <si>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</si>
  <si>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</si>
  <si>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</si>
  <si>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</si>
  <si>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</si>
  <si>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</si>
  <si>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</si>
  <si>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</si>
  <si>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</si>
  <si>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</si>
  <si>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</si>
  <si>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</si>
  <si>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</si>
  <si>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</si>
  <si>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</si>
  <si>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</si>
  <si>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</si>
  <si>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</si>
  <si>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</si>
  <si>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</si>
  <si>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</si>
  <si>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</si>
  <si>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</si>
  <si>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</si>
  <si>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</si>
  <si>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</si>
  <si>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</si>
  <si>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</si>
  <si>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</si>
  <si>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</si>
  <si>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</si>
  <si>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</si>
  <si>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</si>
  <si>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</si>
  <si>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</si>
  <si>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</si>
  <si>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</si>
  <si>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</si>
  <si>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</si>
  <si>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</si>
  <si>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</si>
  <si>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</si>
  <si>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</si>
  <si>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</si>
  <si>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</si>
  <si>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</si>
  <si>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</si>
  <si>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</si>
  <si>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</si>
  <si>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</si>
  <si>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</si>
  <si>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</si>
  <si>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</si>
  <si>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</si>
  <si>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</si>
  <si>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</si>
  <si>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</si>
  <si>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</si>
  <si>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</si>
  <si>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</si>
  <si>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</si>
  <si>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</si>
  <si>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</si>
  <si>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</si>
  <si>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</si>
  <si>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</si>
  <si>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</si>
  <si>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</si>
  <si>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</si>
  <si>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</si>
  <si>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</si>
  <si>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</si>
  <si>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</si>
  <si>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</si>
  <si>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</si>
  <si>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</si>
  <si>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</si>
  <si>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</si>
  <si>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</si>
  <si>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</si>
  <si>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</si>
  <si>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</si>
  <si>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</si>
  <si>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</si>
  <si>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</si>
  <si>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</si>
  <si>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</si>
  <si>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</si>
  <si>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</si>
  <si>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</si>
  <si>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</si>
  <si>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</si>
  <si>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</si>
  <si>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</si>
  <si>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</si>
  <si>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</si>
  <si>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</si>
  <si>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</si>
  <si>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</si>
  <si>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</si>
  <si>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</si>
  <si>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</si>
  <si>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</si>
  <si>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</si>
  <si>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</si>
  <si>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</si>
  <si>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</si>
  <si>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</si>
  <si>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</si>
  <si>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</si>
  <si>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</si>
  <si>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</si>
  <si>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</si>
  <si>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</si>
  <si>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</si>
  <si>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</si>
  <si>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</si>
  <si>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</si>
  <si>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</si>
  <si>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</si>
  <si>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</si>
  <si>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</si>
  <si>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</si>
  <si>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</si>
  <si>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</si>
  <si>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</si>
  <si>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</si>
  <si>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</si>
  <si>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</si>
  <si>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</si>
  <si>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</si>
  <si>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</si>
  <si>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</si>
  <si>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</si>
  <si>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</si>
  <si>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</si>
  <si>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</si>
  <si>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</si>
  <si>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</si>
  <si>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</si>
  <si>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</si>
  <si>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</si>
  <si>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</si>
  <si>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</si>
  <si>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</si>
  <si>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</si>
  <si>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</si>
  <si>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</si>
  <si>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</si>
  <si>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</si>
  <si>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</si>
  <si>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</si>
  <si>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</si>
  <si>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</si>
  <si>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</si>
  <si>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</si>
  <si>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</si>
  <si>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</si>
  <si>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</si>
  <si>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</si>
  <si>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</si>
  <si>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</si>
  <si>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</si>
  <si>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</si>
  <si>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</si>
  <si>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</si>
  <si>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</si>
  <si>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</si>
  <si>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</si>
  <si>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</si>
  <si>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</si>
  <si>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</si>
  <si>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</si>
  <si>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</si>
  <si>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</si>
  <si>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</si>
  <si>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</si>
  <si>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</si>
  <si>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</si>
  <si>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</si>
  <si>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</si>
  <si>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</si>
  <si>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</si>
  <si>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</si>
  <si>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</si>
  <si>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</si>
  <si>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</si>
  <si>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</si>
  <si>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</si>
  <si>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</si>
  <si>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</si>
  <si>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</si>
  <si>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</si>
  <si>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</si>
  <si>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</si>
  <si>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</si>
  <si>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</si>
  <si>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</si>
  <si>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</si>
  <si>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</si>
  <si>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</si>
  <si>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</si>
  <si>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</si>
  <si>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</si>
  <si>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</si>
  <si>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</si>
  <si>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</si>
  <si>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</si>
  <si>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</si>
  <si>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</si>
  <si>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</si>
  <si>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</si>
  <si>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</si>
  <si>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</si>
  <si>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</si>
  <si>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</si>
  <si>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</si>
  <si>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</si>
  <si>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</si>
  <si>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</si>
  <si>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</si>
  <si>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</si>
  <si>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</si>
  <si>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</si>
  <si>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</si>
  <si>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</si>
  <si>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</si>
  <si>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</si>
  <si>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</si>
  <si>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</si>
  <si>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</si>
  <si>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</si>
  <si>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</si>
  <si>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</si>
  <si>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</si>
  <si>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</si>
  <si>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</si>
  <si>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</si>
  <si>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</si>
  <si>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</si>
  <si>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</si>
  <si>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</si>
  <si>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</si>
  <si>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</si>
  <si>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</si>
  <si>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</si>
  <si>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</si>
  <si>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</si>
  <si>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</si>
  <si>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</si>
  <si>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</si>
  <si>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</si>
  <si>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</si>
  <si>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</si>
  <si>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</si>
  <si>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</si>
  <si>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</si>
  <si>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</si>
  <si>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</si>
  <si>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</si>
  <si>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</si>
  <si>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</si>
  <si>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</si>
  <si>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</si>
  <si>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</si>
  <si>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</si>
  <si>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</si>
  <si>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</si>
  <si>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</si>
  <si>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</si>
  <si>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</si>
  <si>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</si>
  <si>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</si>
  <si>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</si>
  <si>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</si>
  <si>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</si>
  <si>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</si>
  <si>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</si>
  <si>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</si>
  <si>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</si>
  <si>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</si>
  <si>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</si>
  <si>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</si>
  <si>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</si>
  <si>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</si>
  <si>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</si>
  <si>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</si>
  <si>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</si>
  <si>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</si>
  <si>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</si>
  <si>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</si>
  <si>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</si>
  <si>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</si>
  <si>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</si>
  <si>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</si>
  <si>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</si>
  <si>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</si>
  <si>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</si>
  <si>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</si>
  <si>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</si>
  <si>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</si>
  <si>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</si>
  <si>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</si>
  <si>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</si>
  <si>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</si>
  <si>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</si>
  <si>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</si>
  <si>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</si>
  <si>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</si>
  <si>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</si>
  <si>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</si>
  <si>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</si>
  <si>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</si>
  <si>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</si>
  <si>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</si>
  <si>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</si>
  <si>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</si>
  <si>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</si>
  <si>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</si>
  <si>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</si>
  <si>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</si>
  <si>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</si>
  <si>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</si>
  <si>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</si>
  <si>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</si>
  <si>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</si>
  <si>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</si>
  <si>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</si>
  <si>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</si>
  <si>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</si>
  <si>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</si>
  <si>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</si>
  <si>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</si>
  <si>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</si>
  <si>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</si>
  <si>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</si>
  <si>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</si>
  <si>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</si>
  <si>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</si>
  <si>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</si>
  <si>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</si>
  <si>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</si>
  <si>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</si>
  <si>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</si>
  <si>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</si>
  <si>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</si>
  <si>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</si>
  <si>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</si>
  <si>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</si>
  <si>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</si>
  <si>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</si>
  <si>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</si>
  <si>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</si>
  <si>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</si>
  <si>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</si>
  <si>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</si>
  <si>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</si>
  <si>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</si>
  <si>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</si>
  <si>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</si>
  <si>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</si>
  <si>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</si>
  <si>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</si>
  <si>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</si>
  <si>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</si>
  <si>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</si>
  <si>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</si>
  <si>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</si>
  <si>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</si>
  <si>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</si>
  <si>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</si>
  <si>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</si>
  <si>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</si>
  <si>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</si>
  <si>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</si>
  <si>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</si>
  <si>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</si>
  <si>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</si>
  <si>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</si>
  <si>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</si>
  <si>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</si>
  <si>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</si>
  <si>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</si>
  <si>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</si>
  <si>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</si>
  <si>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</si>
  <si>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</si>
  <si>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</si>
  <si>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</si>
  <si>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</si>
  <si>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</si>
  <si>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</si>
  <si>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</si>
  <si>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</si>
  <si>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</si>
  <si>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</si>
  <si>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</si>
  <si>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</si>
  <si>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</si>
  <si>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</si>
  <si>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</si>
  <si>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</si>
  <si>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</si>
  <si>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</si>
  <si>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</si>
  <si>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</si>
  <si>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</si>
  <si>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</si>
  <si>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</si>
  <si>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</si>
  <si>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</si>
  <si>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</si>
  <si>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</si>
  <si>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</si>
  <si>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</si>
  <si>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</si>
  <si>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</si>
  <si>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</si>
  <si>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</si>
  <si>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</si>
  <si>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</si>
  <si>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</si>
  <si>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</si>
  <si>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</si>
  <si>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</si>
  <si>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</si>
  <si>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</si>
  <si>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</si>
  <si>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</si>
  <si>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</si>
  <si>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</si>
  <si>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</si>
  <si>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</si>
  <si>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</si>
  <si>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</si>
  <si>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</si>
  <si>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</si>
  <si>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</si>
  <si>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</si>
  <si>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</si>
  <si>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</si>
  <si>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</si>
  <si>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</si>
  <si>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</si>
  <si>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</si>
  <si>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</si>
  <si>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</si>
  <si>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</si>
  <si>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</si>
  <si>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</si>
  <si>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</si>
  <si>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</si>
  <si>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</si>
  <si>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</si>
  <si>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</si>
  <si>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</si>
  <si>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</si>
  <si>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</si>
  <si>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</si>
  <si>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</si>
  <si>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</si>
  <si>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</si>
  <si>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</si>
  <si>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</si>
  <si>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</si>
  <si>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</si>
  <si>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</si>
  <si>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</si>
  <si>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</si>
  <si>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</si>
  <si>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</si>
  <si>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</si>
  <si>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</si>
  <si>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</si>
  <si>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</si>
  <si>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</si>
  <si>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</si>
  <si>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</si>
  <si>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</si>
  <si>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</si>
  <si>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</si>
  <si>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</si>
  <si>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</si>
  <si>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</si>
  <si>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</si>
  <si>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</si>
  <si>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</si>
  <si>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</si>
  <si>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</si>
  <si>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</si>
  <si>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</si>
  <si>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</si>
  <si>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</si>
  <si>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</si>
  <si>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</si>
  <si>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</si>
  <si>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</si>
  <si>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</si>
  <si>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</si>
  <si>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</si>
  <si>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</si>
  <si>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</si>
  <si>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</si>
  <si>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</si>
  <si>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</si>
  <si>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</si>
  <si>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</si>
  <si>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</si>
  <si>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</si>
  <si>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</si>
  <si>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</si>
  <si>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</si>
  <si>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</si>
  <si>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</si>
  <si>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</si>
  <si>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</si>
  <si>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</si>
  <si>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</si>
  <si>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</si>
  <si>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</si>
  <si>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</si>
  <si>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</si>
  <si>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</si>
  <si>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</si>
  <si>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</si>
  <si>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</si>
  <si>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</si>
  <si>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</si>
  <si>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</si>
  <si>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</si>
  <si>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</si>
  <si>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</si>
  <si>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</si>
  <si>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</si>
  <si>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</si>
  <si>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</si>
  <si>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</si>
  <si>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</si>
  <si>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</si>
  <si>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</si>
  <si>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</si>
  <si>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</si>
  <si>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</si>
  <si>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</si>
  <si>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</si>
  <si>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</si>
  <si>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</si>
  <si>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</si>
  <si>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</si>
  <si>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</si>
  <si>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</si>
  <si>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</si>
  <si>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</si>
  <si>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</si>
  <si>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</si>
  <si>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</si>
  <si>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</si>
  <si>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</si>
  <si>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</si>
  <si>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</si>
  <si>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</si>
  <si>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</si>
  <si>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</si>
  <si>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</si>
  <si>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</si>
  <si>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</si>
  <si>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</si>
  <si>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</si>
  <si>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</si>
  <si>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</si>
  <si>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</si>
  <si>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</si>
  <si>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</si>
  <si>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</si>
  <si>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</si>
  <si>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</si>
  <si>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</si>
  <si>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</si>
  <si>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</si>
  <si>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</si>
  <si>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</si>
  <si>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</si>
  <si>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</si>
  <si>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</si>
  <si>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</si>
  <si>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</si>
  <si>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</si>
  <si>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</si>
  <si>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</si>
  <si>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</si>
  <si>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</si>
  <si>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</si>
  <si>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</si>
  <si>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</si>
  <si>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</si>
  <si>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</si>
  <si>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</si>
  <si>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</si>
  <si>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</si>
  <si>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</si>
  <si>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</si>
  <si>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</si>
  <si>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</si>
  <si>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</si>
  <si>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</si>
  <si>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</si>
  <si>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</si>
  <si>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</si>
  <si>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</si>
  <si>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</si>
  <si>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</si>
  <si>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</si>
  <si>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</si>
  <si>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</si>
  <si>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</si>
  <si>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</si>
  <si>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</si>
  <si>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</si>
  <si>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</si>
  <si>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</si>
  <si>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</si>
  <si>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</si>
  <si>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</si>
  <si>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</si>
  <si>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</si>
  <si>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</si>
  <si>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</si>
  <si>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</si>
  <si>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</si>
  <si>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</si>
  <si>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</si>
  <si>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</si>
  <si>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</si>
  <si>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</si>
  <si>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</si>
  <si>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</si>
  <si>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</si>
  <si>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</si>
  <si>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</si>
  <si>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</si>
  <si>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</si>
  <si>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</si>
  <si>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</si>
  <si>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</si>
  <si>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</si>
  <si>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</si>
  <si>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</si>
  <si>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</si>
  <si>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</si>
  <si>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</si>
  <si>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</si>
  <si>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</si>
  <si>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</si>
  <si>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</si>
  <si>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</si>
  <si>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</si>
  <si>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</si>
  <si>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</si>
  <si>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</si>
  <si>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</si>
  <si>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</si>
  <si>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</si>
  <si>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</si>
  <si>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</si>
  <si>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</si>
  <si>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</si>
  <si>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</si>
  <si>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</si>
  <si>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</si>
  <si>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</si>
  <si>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</si>
  <si>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</si>
  <si>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</si>
  <si>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</si>
  <si>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</si>
  <si>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</si>
  <si>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</si>
  <si>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</si>
  <si>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</si>
  <si>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</si>
  <si>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</si>
  <si>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</si>
  <si>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</si>
  <si>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</si>
  <si>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</si>
  <si>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</si>
  <si>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</si>
  <si>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</si>
  <si>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</si>
  <si>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</si>
  <si>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</si>
  <si>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</si>
  <si>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</si>
  <si>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</si>
  <si>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</si>
  <si>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</si>
  <si>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</si>
  <si>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</si>
  <si>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</si>
  <si>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</si>
  <si>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</si>
  <si>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</si>
  <si>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</si>
  <si>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</si>
  <si>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</si>
  <si>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</si>
  <si>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</si>
  <si>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</si>
  <si>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</si>
  <si>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</si>
  <si>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</si>
  <si>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</si>
  <si>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</si>
  <si>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</si>
  <si>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</si>
  <si>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</si>
  <si>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</si>
  <si>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</si>
  <si>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</si>
  <si>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</si>
  <si>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</si>
  <si>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</si>
  <si>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</si>
  <si>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</si>
  <si>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</si>
  <si>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</si>
  <si>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</si>
  <si>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</si>
  <si>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</si>
  <si>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</si>
  <si>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</si>
  <si>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</si>
  <si>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</si>
  <si>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</si>
  <si>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</si>
  <si>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</si>
  <si>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</si>
  <si>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</si>
  <si>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</si>
  <si>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</si>
  <si>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</si>
  <si>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</si>
  <si>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</si>
  <si>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</si>
  <si>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</si>
  <si>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</si>
  <si>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</si>
  <si>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</si>
  <si>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</si>
  <si>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</si>
  <si>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</si>
  <si>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</si>
  <si>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</si>
  <si>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</si>
  <si>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</si>
  <si>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</si>
  <si>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</si>
  <si>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</si>
  <si>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</si>
  <si>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</si>
  <si>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</si>
  <si>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</si>
  <si>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</si>
  <si>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</si>
  <si>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</si>
  <si>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</si>
  <si>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</si>
  <si>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</si>
  <si>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</si>
  <si>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</si>
  <si>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</si>
  <si>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</si>
  <si>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</si>
  <si>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</si>
  <si>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</si>
  <si>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</si>
  <si>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</si>
  <si>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</si>
  <si>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</si>
  <si>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</si>
  <si>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</si>
  <si>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</si>
  <si>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</si>
  <si>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</si>
  <si>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</si>
  <si>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</si>
  <si>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</si>
  <si>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</si>
  <si>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</si>
  <si>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</si>
  <si>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</si>
  <si>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</si>
  <si>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</si>
  <si>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</si>
  <si>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</si>
  <si>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</si>
  <si>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</si>
  <si>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</si>
  <si>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</si>
  <si>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</si>
  <si>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</si>
  <si>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</si>
  <si>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</si>
  <si>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</si>
  <si>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</si>
  <si>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</si>
  <si>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</si>
  <si>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</si>
  <si>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</si>
  <si>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</si>
  <si>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</si>
  <si>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</si>
  <si>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</si>
  <si>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</si>
  <si>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</si>
  <si>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</si>
  <si>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</si>
  <si>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</si>
  <si>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</si>
  <si>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</si>
  <si>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</si>
  <si>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</si>
  <si>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</si>
  <si>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</si>
  <si>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</si>
  <si>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</si>
  <si>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</si>
  <si>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</si>
  <si>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</si>
  <si>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</si>
  <si>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</si>
  <si>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</si>
  <si>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</si>
  <si>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</si>
  <si>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</si>
  <si>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</si>
  <si>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</si>
  <si>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</si>
  <si>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</si>
  <si>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</si>
  <si>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</si>
  <si>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</si>
  <si>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</si>
  <si>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</si>
  <si>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</si>
  <si>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</si>
  <si>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</si>
  <si>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</si>
  <si>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</si>
  <si>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</si>
  <si>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</si>
  <si>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</si>
  <si>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</si>
  <si>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</si>
  <si>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</si>
  <si>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</si>
  <si>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</si>
  <si>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</si>
  <si>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</si>
  <si>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</si>
  <si>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</si>
  <si>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</si>
  <si>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</si>
  <si>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</si>
  <si>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</si>
  <si>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</si>
  <si>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</si>
  <si>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</si>
  <si>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</si>
  <si>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</si>
  <si>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</si>
  <si>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</si>
  <si>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</si>
  <si>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</si>
  <si>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</si>
  <si>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</si>
  <si>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</si>
  <si>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</si>
  <si>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</si>
  <si>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</si>
  <si>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</si>
  <si>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</si>
  <si>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</si>
  <si>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</si>
  <si>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</si>
  <si>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</si>
  <si>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</si>
  <si>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</si>
  <si>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</si>
  <si>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</si>
  <si>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</si>
  <si>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</si>
  <si>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</si>
  <si>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</si>
  <si>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</si>
  <si>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</si>
  <si>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</si>
  <si>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</si>
  <si>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</si>
  <si>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</si>
  <si>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</si>
  <si>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</si>
  <si>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</si>
  <si>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</si>
  <si>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</si>
  <si>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</si>
  <si>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</si>
  <si>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</si>
  <si>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</si>
  <si>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</si>
  <si>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</si>
  <si>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</si>
  <si>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</si>
  <si>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</si>
  <si>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</si>
  <si>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</si>
  <si>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</si>
  <si>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</si>
  <si>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</si>
  <si>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</si>
  <si>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</si>
  <si>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</si>
  <si>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</si>
  <si>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</si>
  <si>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</si>
  <si>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</si>
  <si>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</si>
  <si>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</si>
  <si>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</si>
  <si>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</si>
  <si>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</si>
  <si>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</si>
  <si>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</si>
  <si>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</si>
  <si>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</si>
  <si>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</si>
  <si>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</si>
  <si>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</si>
  <si>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</si>
  <si>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</si>
  <si>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</si>
  <si>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</si>
  <si>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</si>
  <si>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</si>
  <si>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</si>
  <si>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</si>
  <si>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</si>
  <si>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</si>
  <si>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</si>
  <si>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</si>
  <si>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</si>
  <si>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</si>
  <si>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</si>
  <si>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</si>
  <si>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</si>
  <si>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</si>
  <si>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</si>
  <si>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</si>
  <si>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</si>
  <si>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</si>
  <si>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</si>
  <si>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</si>
  <si>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</si>
  <si>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</si>
  <si>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</si>
  <si>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</si>
  <si>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</si>
  <si>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</si>
  <si>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</si>
  <si>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</si>
  <si>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</si>
  <si>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</si>
  <si>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</si>
  <si>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</si>
  <si>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</si>
  <si>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</si>
  <si>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</si>
  <si>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</si>
  <si>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</si>
  <si>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</si>
  <si>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</si>
  <si>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</si>
  <si>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</si>
  <si>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</si>
  <si>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</si>
  <si>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</si>
  <si>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</si>
  <si>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</si>
  <si>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</si>
  <si>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</si>
  <si>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</si>
  <si>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</si>
  <si>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</si>
  <si>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</si>
  <si>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</si>
  <si>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</si>
  <si>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</si>
  <si>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</si>
  <si>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</si>
  <si>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</si>
  <si>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</si>
  <si>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</si>
  <si>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</si>
  <si>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</si>
  <si>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</si>
  <si>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</si>
  <si>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</si>
  <si>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</si>
  <si>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</si>
  <si>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</si>
  <si>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</si>
  <si>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</si>
  <si>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</si>
  <si>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</si>
  <si>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</si>
  <si>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</si>
  <si>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</si>
  <si>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</si>
  <si>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</si>
  <si>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</si>
  <si>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</si>
  <si>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</si>
  <si>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</si>
  <si>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</si>
  <si>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</si>
  <si>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</si>
  <si>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</si>
  <si>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</si>
  <si>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</si>
  <si>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</si>
  <si>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</si>
  <si>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</si>
  <si>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</si>
  <si>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</si>
  <si>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</si>
  <si>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</si>
  <si>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</si>
  <si>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</si>
  <si>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</si>
  <si>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</si>
  <si>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</si>
  <si>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</si>
  <si>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</si>
  <si>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</si>
  <si>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</si>
  <si>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</si>
  <si>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</si>
  <si>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</si>
  <si>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</si>
  <si>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</si>
  <si>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</si>
  <si>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</si>
  <si>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</si>
  <si>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</si>
  <si>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</si>
  <si>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</si>
  <si>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</si>
  <si>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</si>
  <si>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</si>
  <si>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</si>
  <si>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</si>
  <si>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</si>
  <si>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</si>
  <si>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</si>
  <si>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</si>
  <si>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</si>
  <si>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</si>
  <si>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</si>
  <si>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</si>
  <si>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</si>
  <si>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</si>
  <si>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</si>
  <si>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</si>
  <si>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</si>
  <si>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</si>
  <si>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</si>
  <si>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</si>
  <si>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</si>
  <si>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</si>
  <si>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</si>
  <si>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</si>
  <si>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</si>
  <si>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</si>
  <si>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</si>
  <si>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</si>
  <si>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</si>
  <si>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</si>
  <si>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</si>
  <si>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</si>
  <si>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</si>
  <si>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</si>
  <si>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</si>
  <si>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</si>
  <si>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</si>
  <si>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</si>
  <si>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</si>
  <si>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</si>
  <si>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</si>
  <si>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</si>
  <si>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</si>
  <si>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</si>
  <si>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</si>
  <si>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</si>
  <si>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</si>
  <si>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</si>
  <si>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</si>
  <si>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</si>
  <si>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</si>
  <si>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</si>
  <si>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</si>
  <si>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</si>
  <si>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</si>
  <si>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</si>
  <si>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</si>
  <si>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</si>
  <si>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</si>
  <si>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</si>
  <si>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</si>
  <si>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</si>
  <si>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</si>
  <si>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</si>
  <si>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</si>
  <si>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</si>
  <si>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</si>
  <si>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</si>
  <si>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</si>
  <si>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</si>
  <si>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</si>
  <si>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</si>
  <si>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</si>
  <si>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</si>
  <si>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</si>
  <si>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</si>
  <si>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</si>
  <si>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</si>
  <si>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</si>
  <si>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</si>
  <si>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</si>
  <si>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</si>
  <si>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</si>
  <si>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</si>
  <si>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</si>
  <si>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</si>
  <si>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</si>
  <si>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</si>
  <si>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</si>
  <si>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</si>
  <si>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</si>
  <si>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</si>
  <si>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</si>
  <si>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</si>
  <si>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</si>
  <si>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</si>
  <si>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</si>
  <si>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</si>
  <si>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</si>
  <si>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</si>
  <si>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</si>
  <si>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</si>
  <si>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</si>
  <si>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</si>
  <si>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</si>
  <si>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</si>
  <si>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</si>
  <si>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</si>
  <si>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</si>
  <si>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</si>
  <si>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</si>
  <si>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</si>
  <si>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</si>
  <si>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</si>
  <si>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</si>
  <si>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</si>
  <si>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</si>
  <si>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</si>
  <si>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</si>
  <si>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</si>
  <si>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</si>
  <si>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</si>
  <si>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</si>
  <si>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</si>
  <si>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</si>
  <si>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</si>
  <si>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</si>
  <si>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</si>
  <si>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</si>
  <si>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</si>
  <si>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</si>
  <si>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</si>
  <si>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</si>
  <si>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</si>
  <si>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</si>
  <si>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</si>
  <si>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</si>
  <si>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</si>
  <si>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</si>
  <si>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</si>
  <si>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</si>
  <si>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</si>
  <si>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</si>
  <si>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</si>
  <si>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</si>
  <si>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</si>
  <si>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</si>
  <si>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</si>
  <si>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</si>
  <si>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</si>
  <si>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</si>
  <si>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</si>
  <si>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</si>
  <si>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</si>
  <si>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</si>
  <si>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</si>
  <si>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</si>
  <si>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</si>
  <si>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</si>
  <si>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</si>
  <si>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</si>
  <si>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</si>
  <si>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</si>
  <si>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</si>
  <si>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</si>
  <si>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</si>
  <si>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</si>
  <si>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</si>
  <si>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</si>
  <si>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</si>
  <si>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</si>
  <si>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</si>
  <si>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</si>
  <si>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</si>
  <si>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</si>
  <si>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</si>
  <si>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</si>
  <si>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</si>
  <si>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</si>
  <si>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</si>
  <si>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</si>
  <si>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</si>
  <si>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</si>
  <si>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</si>
  <si>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</si>
  <si>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</si>
  <si>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</si>
  <si>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</si>
  <si>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</si>
  <si>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</si>
  <si>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</si>
  <si>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</si>
  <si>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</si>
  <si>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</si>
  <si>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</si>
  <si>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</si>
  <si>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</si>
  <si>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</si>
  <si>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</si>
  <si>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</si>
  <si>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</si>
  <si>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</si>
  <si>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</si>
  <si>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</si>
  <si>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</si>
  <si>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</si>
  <si>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</si>
  <si>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</si>
  <si>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</si>
  <si>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</si>
  <si>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</si>
  <si>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</si>
  <si>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</si>
  <si>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</si>
  <si>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</si>
  <si>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</si>
  <si>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</si>
  <si>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</si>
  <si>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</si>
  <si>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</si>
  <si>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</si>
  <si>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</si>
  <si>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</si>
  <si>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</si>
  <si>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</si>
  <si>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</si>
  <si>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</si>
  <si>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</si>
  <si>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</si>
  <si>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</si>
  <si>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</si>
  <si>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</si>
  <si>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</si>
  <si>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</si>
  <si>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</si>
  <si>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</si>
  <si>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</si>
  <si>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</si>
  <si>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</si>
  <si>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</si>
  <si>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</si>
  <si>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</si>
  <si>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</si>
  <si>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</si>
  <si>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</si>
  <si>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</si>
  <si>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</si>
  <si>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</si>
  <si>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</si>
  <si>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</si>
  <si>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</si>
  <si>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</si>
  <si>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</si>
  <si>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</si>
  <si>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</si>
  <si>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</si>
  <si>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</si>
  <si>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</si>
  <si>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</si>
  <si>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</si>
  <si>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</si>
  <si>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</si>
  <si>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</si>
  <si>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</si>
  <si>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</si>
  <si>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</si>
  <si>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</si>
  <si>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</si>
  <si>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</si>
  <si>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</si>
  <si>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</si>
  <si>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</si>
  <si>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</si>
  <si>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</si>
  <si>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</si>
  <si>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</si>
  <si>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</si>
  <si>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</si>
  <si>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</si>
  <si>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</si>
  <si>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</si>
  <si>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</si>
  <si>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</si>
  <si>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</si>
  <si>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</si>
  <si>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</si>
  <si>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</si>
  <si>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</si>
  <si>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</si>
  <si>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</si>
  <si>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</si>
  <si>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</si>
  <si>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</si>
  <si>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</si>
  <si>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</si>
  <si>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</si>
  <si>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</si>
  <si>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</si>
  <si>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</si>
  <si>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</si>
  <si>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</si>
  <si>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</si>
  <si>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</si>
  <si>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</si>
  <si>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</si>
  <si>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</si>
  <si>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</si>
  <si>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</si>
  <si>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</si>
  <si>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</si>
  <si>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</si>
  <si>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</si>
  <si>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</si>
  <si>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</si>
  <si>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</si>
  <si>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</si>
  <si>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</si>
  <si>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</si>
  <si>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</si>
  <si>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</si>
  <si>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</si>
  <si>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</si>
  <si>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</si>
  <si>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</si>
  <si>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</si>
  <si>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</si>
  <si>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</si>
  <si>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</si>
  <si>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</si>
  <si>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</si>
  <si>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</si>
  <si>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</si>
  <si>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</si>
  <si>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</si>
  <si>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</si>
  <si>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</si>
  <si>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</si>
  <si>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</si>
  <si>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</si>
  <si>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</si>
  <si>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</si>
  <si>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</si>
  <si>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</si>
  <si>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</si>
  <si>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</si>
  <si>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</si>
  <si>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</si>
  <si>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</si>
  <si>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</si>
  <si>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</si>
  <si>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</si>
  <si>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</si>
  <si>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</si>
  <si>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</si>
  <si>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</si>
  <si>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</si>
  <si>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</si>
  <si>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</si>
  <si>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</si>
  <si>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</si>
  <si>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</si>
  <si>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</si>
  <si>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</si>
  <si>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</si>
  <si>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</si>
  <si>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</si>
  <si>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</si>
  <si>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</si>
  <si>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</si>
  <si>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</si>
  <si>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</si>
  <si>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</si>
  <si>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</si>
  <si>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</si>
  <si>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</si>
  <si>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</si>
  <si>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</si>
  <si>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</si>
  <si>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</si>
  <si>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</si>
  <si>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</si>
  <si>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</si>
  <si>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</si>
  <si>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</si>
  <si>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</si>
  <si>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</si>
  <si>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</si>
  <si>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</si>
  <si>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</si>
  <si>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</si>
  <si>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</si>
  <si>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</si>
  <si>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</si>
  <si>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</si>
  <si>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</si>
  <si>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</si>
  <si>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</si>
  <si>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</si>
  <si>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</si>
  <si>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</si>
  <si>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</si>
  <si>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</si>
  <si>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</si>
  <si>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</si>
  <si>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</si>
  <si>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</si>
  <si>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</si>
  <si>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</si>
  <si>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</si>
  <si>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</si>
  <si>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</si>
  <si>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</si>
  <si>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</si>
  <si>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</si>
  <si>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</si>
  <si>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</si>
  <si>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</si>
  <si>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</si>
  <si>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</si>
  <si>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</si>
  <si>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</si>
  <si>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</si>
  <si>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</si>
  <si>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</si>
  <si>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</si>
  <si>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</si>
  <si>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</si>
  <si>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</si>
  <si>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</si>
  <si>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</si>
  <si>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</si>
  <si>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</si>
  <si>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</si>
  <si>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</si>
  <si>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</si>
  <si>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</si>
  <si>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</si>
  <si>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</si>
  <si>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</si>
  <si>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</si>
  <si>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</si>
  <si>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</si>
  <si>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</si>
  <si>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</si>
  <si>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</si>
  <si>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</si>
  <si>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</si>
  <si>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</si>
  <si>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</si>
  <si>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</si>
  <si>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</si>
  <si>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</si>
  <si>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</si>
  <si>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</si>
  <si>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</si>
  <si>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</si>
  <si>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</si>
  <si>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</si>
  <si>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</si>
  <si>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</si>
  <si>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</si>
  <si>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</si>
  <si>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</si>
  <si>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</si>
  <si>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</si>
  <si>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</si>
  <si>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</si>
  <si>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</si>
  <si>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</si>
  <si>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</si>
  <si>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</si>
  <si>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</si>
  <si>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</si>
  <si>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</si>
  <si>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</si>
  <si>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</si>
  <si>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</si>
  <si>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</si>
  <si>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</si>
  <si>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</si>
  <si>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</si>
  <si>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</si>
  <si>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</si>
  <si>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</si>
  <si>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</si>
  <si>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</si>
  <si>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</si>
  <si>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</si>
  <si>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</si>
  <si>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</si>
  <si>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</si>
  <si>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</si>
  <si>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</si>
  <si>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</si>
  <si>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</si>
  <si>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</si>
  <si>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</si>
  <si>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</si>
  <si>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</si>
  <si>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</si>
  <si>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</si>
  <si>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</si>
  <si>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</si>
  <si>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</si>
  <si>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</si>
  <si>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</si>
  <si>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</si>
  <si>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</si>
  <si>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</si>
  <si>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</si>
  <si>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</si>
  <si>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</si>
  <si>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</si>
  <si>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</si>
  <si>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</si>
  <si>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</si>
  <si>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</si>
  <si>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</si>
  <si>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</si>
  <si>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</si>
  <si>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</si>
  <si>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</si>
  <si>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</si>
  <si>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</si>
  <si>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</si>
  <si>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</si>
  <si>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</si>
  <si>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</si>
  <si>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</si>
  <si>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</si>
  <si>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</si>
  <si>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</si>
  <si>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</si>
  <si>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</si>
  <si>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</si>
  <si>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</si>
  <si>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</si>
  <si>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</si>
  <si>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</si>
  <si>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</si>
  <si>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</si>
  <si>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</si>
  <si>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</si>
  <si>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</si>
  <si>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</si>
  <si>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</si>
  <si>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</si>
  <si>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</si>
  <si>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</si>
  <si>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</si>
  <si>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</si>
  <si>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</si>
  <si>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</si>
  <si>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</si>
  <si>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</si>
  <si>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</si>
  <si>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</si>
  <si>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</si>
  <si>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</si>
  <si>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</si>
  <si>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</si>
  <si>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</si>
  <si>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</si>
  <si>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</si>
  <si>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</si>
  <si>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</si>
  <si>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</si>
  <si>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</si>
  <si>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</si>
  <si>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</si>
  <si>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</si>
  <si>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</si>
  <si>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</si>
  <si>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</si>
  <si>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</si>
  <si>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</si>
  <si>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</si>
  <si>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</si>
  <si>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</si>
  <si>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</si>
  <si>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</si>
  <si>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</si>
  <si>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</si>
  <si>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</si>
  <si>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</si>
  <si>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</si>
  <si>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</si>
  <si>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</si>
  <si>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</si>
  <si>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</si>
  <si>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</si>
  <si>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</si>
  <si>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</si>
  <si>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</si>
  <si>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</si>
  <si>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</si>
  <si>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</si>
  <si>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</si>
  <si>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</si>
  <si>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</si>
  <si>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</si>
  <si>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</si>
  <si>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</si>
  <si>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</si>
  <si>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</si>
  <si>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</si>
  <si>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</si>
  <si>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</si>
  <si>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</si>
  <si>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</si>
  <si>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</si>
  <si>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</si>
  <si>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</si>
  <si>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</si>
  <si>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</si>
  <si>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</si>
  <si>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</si>
  <si>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</si>
  <si>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</si>
  <si>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</si>
  <si>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</si>
  <si>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</si>
  <si>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</si>
  <si>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</si>
  <si>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</si>
  <si>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</si>
  <si>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</si>
  <si>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</si>
  <si>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</si>
  <si>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</si>
  <si>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</si>
  <si>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</si>
  <si>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</si>
  <si>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</si>
  <si>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</si>
  <si>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</si>
  <si>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</si>
  <si>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</si>
  <si>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</si>
  <si>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</si>
  <si>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</si>
  <si>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</si>
  <si>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</si>
  <si>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</si>
  <si>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</si>
  <si>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</si>
  <si>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</si>
  <si>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</si>
  <si>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</si>
  <si>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</si>
  <si>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</si>
  <si>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</si>
  <si>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</si>
  <si>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</si>
  <si>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</si>
  <si>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</si>
  <si>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</si>
  <si>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</si>
  <si>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</si>
  <si>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</si>
  <si>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</si>
  <si>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</si>
  <si>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</si>
  <si>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</si>
  <si>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</si>
  <si>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</si>
  <si>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</si>
  <si>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</si>
  <si>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</si>
  <si>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</si>
  <si>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</si>
  <si>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</si>
  <si>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</si>
  <si>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</si>
  <si>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</si>
  <si>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</si>
  <si>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</si>
  <si>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</si>
  <si>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</si>
  <si>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</si>
  <si>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</si>
  <si>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</si>
  <si>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</si>
  <si>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</si>
  <si>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</si>
  <si>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</si>
  <si>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</si>
  <si>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</si>
  <si>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</si>
  <si>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</si>
  <si>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</si>
  <si>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</si>
  <si>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</si>
  <si>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</si>
  <si>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</si>
  <si>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</si>
  <si>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</si>
  <si>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</si>
  <si>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</si>
  <si>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</si>
  <si>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</si>
  <si>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</si>
  <si>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</si>
  <si>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</si>
  <si>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</si>
  <si>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</si>
  <si>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</si>
  <si>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</si>
  <si>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</si>
  <si>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</si>
  <si>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</si>
  <si>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</si>
  <si>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</si>
  <si>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</si>
  <si>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</si>
  <si>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</si>
  <si>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</si>
  <si>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</si>
  <si>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</si>
  <si>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</si>
  <si>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</si>
  <si>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</si>
  <si>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</si>
  <si>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</si>
  <si>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</si>
  <si>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</si>
  <si>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</si>
  <si>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</si>
  <si>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</si>
  <si>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</si>
  <si>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</si>
  <si>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</si>
  <si>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</si>
  <si>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</si>
  <si>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</si>
  <si>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</si>
  <si>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</si>
  <si>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</si>
  <si>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</si>
  <si>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</si>
  <si>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</si>
  <si>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</si>
  <si>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</si>
  <si>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</si>
  <si>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</si>
  <si>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</si>
  <si>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</si>
  <si>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</si>
  <si>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</si>
  <si>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</si>
  <si>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</si>
  <si>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</si>
  <si>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</si>
  <si>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</si>
  <si>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</si>
  <si>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</si>
  <si>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</si>
  <si>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</si>
  <si>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</si>
  <si>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</si>
  <si>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</si>
  <si>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</si>
  <si>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</si>
  <si>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</si>
  <si>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</si>
  <si>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</si>
  <si>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</si>
  <si>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</si>
  <si>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</si>
  <si>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</si>
  <si>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</si>
  <si>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</si>
  <si>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</si>
  <si>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</si>
  <si>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</si>
  <si>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</si>
  <si>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</si>
  <si>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</si>
  <si>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</si>
  <si>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</si>
  <si>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</si>
  <si>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</si>
  <si>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</si>
  <si>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</si>
  <si>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</si>
  <si>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</si>
  <si>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</si>
  <si>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</si>
  <si>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</si>
  <si>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</si>
  <si>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</si>
  <si>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</si>
  <si>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</si>
  <si>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</si>
  <si>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</si>
  <si>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</si>
  <si>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</si>
  <si>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</si>
  <si>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</si>
  <si>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</si>
  <si>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</si>
  <si>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</si>
  <si>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</si>
  <si>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</si>
  <si>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</si>
  <si>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</si>
  <si>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</si>
  <si>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</si>
  <si>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</si>
  <si>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</si>
  <si>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</si>
  <si>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</si>
  <si>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</si>
  <si>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</si>
  <si>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</si>
  <si>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</si>
  <si>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</si>
  <si>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</si>
  <si>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</si>
  <si>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</si>
  <si>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</si>
  <si>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</si>
  <si>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</si>
  <si>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</si>
  <si>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</si>
  <si>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</si>
  <si>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</si>
  <si>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</si>
  <si>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</si>
  <si>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</si>
  <si>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</si>
  <si>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</si>
  <si>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</si>
  <si>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</si>
  <si>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</si>
  <si>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</si>
  <si>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</si>
  <si>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</si>
  <si>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</si>
  <si>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</si>
  <si>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</si>
  <si>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</si>
  <si>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</si>
  <si>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</si>
  <si>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</si>
  <si>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</si>
  <si>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</si>
  <si>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</si>
  <si>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</si>
  <si>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</si>
  <si>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</si>
  <si>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</si>
  <si>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</si>
  <si>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</si>
  <si>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</si>
  <si>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</si>
  <si>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</si>
  <si>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</si>
  <si>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</si>
  <si>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</si>
  <si>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</si>
  <si>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</si>
  <si>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</si>
  <si>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</si>
  <si>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</si>
  <si>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</si>
  <si>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</si>
  <si>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</si>
  <si>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</si>
  <si>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</si>
  <si>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</si>
  <si>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</si>
  <si>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</si>
  <si>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</si>
  <si>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</si>
  <si>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</si>
  <si>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</si>
  <si>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</si>
  <si>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</si>
  <si>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</si>
  <si>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</si>
  <si>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</si>
  <si>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</si>
  <si>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</si>
  <si>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</si>
  <si>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</si>
  <si>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</si>
  <si>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</si>
  <si>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</si>
  <si>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</si>
  <si>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</si>
  <si>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</si>
  <si>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</si>
  <si>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</si>
  <si>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</si>
  <si>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</si>
  <si>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</si>
  <si>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</si>
  <si>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</si>
  <si>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</si>
  <si>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</si>
  <si>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</si>
  <si>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</si>
  <si>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</si>
  <si>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</si>
  <si>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</si>
  <si>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</si>
  <si>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</si>
  <si>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</si>
  <si>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</si>
  <si>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</si>
  <si>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</si>
  <si>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</si>
  <si>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</si>
  <si>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</si>
  <si>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</si>
  <si>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</si>
  <si>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</si>
  <si>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</si>
  <si>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</si>
  <si>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</si>
  <si>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</si>
  <si>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</si>
  <si>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</si>
  <si>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</si>
  <si>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</si>
  <si>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</si>
  <si>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</si>
  <si>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</si>
  <si>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</si>
  <si>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</si>
  <si>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</si>
  <si>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</si>
  <si>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</si>
  <si>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</si>
  <si>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</si>
  <si>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</si>
  <si>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</si>
  <si>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</si>
  <si>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</si>
  <si>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</si>
  <si>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</si>
  <si>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</si>
  <si>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</si>
  <si>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</si>
  <si>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</si>
  <si>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</si>
  <si>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</si>
  <si>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</si>
  <si>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</si>
  <si>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</si>
  <si>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</si>
  <si>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</si>
  <si>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</si>
  <si>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</si>
  <si>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</si>
  <si>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</si>
  <si>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</si>
  <si>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</si>
  <si>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</si>
  <si>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</si>
  <si>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</si>
  <si>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</si>
  <si>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</si>
  <si>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</si>
  <si>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</si>
  <si>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</si>
  <si>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</si>
  <si>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</si>
  <si>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</si>
  <si>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</si>
  <si>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</si>
  <si>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</si>
  <si>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</si>
  <si>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</si>
  <si>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</si>
  <si>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</si>
  <si>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</si>
  <si>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</si>
  <si>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</si>
  <si>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</si>
  <si>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</si>
  <si>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</si>
  <si>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</si>
  <si>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</si>
  <si>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</si>
  <si>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</si>
  <si>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</si>
  <si>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</si>
  <si>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</si>
  <si>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</si>
  <si>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</si>
  <si>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</si>
  <si>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</si>
  <si>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</si>
  <si>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</si>
  <si>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</si>
  <si>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</si>
  <si>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</si>
  <si>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</si>
  <si>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</si>
  <si>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</si>
  <si>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</si>
  <si>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</si>
  <si>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</si>
  <si>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</si>
  <si>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</si>
  <si>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</si>
  <si>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</si>
  <si>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</si>
  <si>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</si>
  <si>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</si>
  <si>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</si>
  <si>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</si>
  <si>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</si>
  <si>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</si>
  <si>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</si>
  <si>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</si>
  <si>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</si>
  <si>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</si>
  <si>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</si>
  <si>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</si>
  <si>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</si>
  <si>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</si>
  <si>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</si>
  <si>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</si>
  <si>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</si>
  <si>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</si>
  <si>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</si>
  <si>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</si>
  <si>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</si>
  <si>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</si>
  <si>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</si>
  <si>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</si>
  <si>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</si>
  <si>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</si>
  <si>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</si>
  <si>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</si>
  <si>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</si>
  <si>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</si>
  <si>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</si>
  <si>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</si>
  <si>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</si>
  <si>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</si>
  <si>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</si>
  <si>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</si>
  <si>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</si>
  <si>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</si>
  <si>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</si>
  <si>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</si>
  <si>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</si>
  <si>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</si>
  <si>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</si>
  <si>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</si>
  <si>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</si>
  <si>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</si>
  <si>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</si>
  <si>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</si>
  <si>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</si>
  <si>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</si>
  <si>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</si>
  <si>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</si>
  <si>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</si>
  <si>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</si>
  <si>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</si>
  <si>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</si>
  <si>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</si>
  <si>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</si>
  <si>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</si>
  <si>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</si>
  <si>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</si>
  <si>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</si>
  <si>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</si>
  <si>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</si>
  <si>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</si>
  <si>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</si>
  <si>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</si>
  <si>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</si>
  <si>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</si>
  <si>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</si>
  <si>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</si>
  <si>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</si>
  <si>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</si>
  <si>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</si>
  <si>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</si>
  <si>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</si>
  <si>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</si>
  <si>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</si>
  <si>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</si>
  <si>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</si>
  <si>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</si>
  <si>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</si>
  <si>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</si>
  <si>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</si>
  <si>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</si>
  <si>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</si>
  <si>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</si>
  <si>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</si>
  <si>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</si>
  <si>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</si>
  <si>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</si>
  <si>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</si>
  <si>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</si>
  <si>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</si>
  <si>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</si>
  <si>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</si>
  <si>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</si>
  <si>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</si>
  <si>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</si>
  <si>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</si>
  <si>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</si>
  <si>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</si>
  <si>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</si>
  <si>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</si>
  <si>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</si>
  <si>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</si>
  <si>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</si>
  <si>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</si>
  <si>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</si>
  <si>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</si>
  <si>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</si>
  <si>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</si>
  <si>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</si>
  <si>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</si>
  <si>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</si>
  <si>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</si>
  <si>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</si>
  <si>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</si>
  <si>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</si>
  <si>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</si>
  <si>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</si>
  <si>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</si>
  <si>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</si>
  <si>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</si>
  <si>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</si>
  <si>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</si>
  <si>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</si>
  <si>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</si>
  <si>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</si>
  <si>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</si>
  <si>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</si>
  <si>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</si>
  <si>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</si>
  <si>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</si>
  <si>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</si>
  <si>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</si>
  <si>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</si>
  <si>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</si>
  <si>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</si>
  <si>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</si>
  <si>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</si>
  <si>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</si>
  <si>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</si>
  <si>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</si>
  <si>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</si>
  <si>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</si>
  <si>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</si>
  <si>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</si>
  <si>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</si>
  <si>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</si>
  <si>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</si>
  <si>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</si>
  <si>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</si>
  <si>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</si>
  <si>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</si>
  <si>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</si>
  <si>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</si>
  <si>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</si>
  <si>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</si>
  <si>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</si>
  <si>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</si>
  <si>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</si>
  <si>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</si>
  <si>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</si>
  <si>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</si>
  <si>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</si>
  <si>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</si>
  <si>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</si>
  <si>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</si>
  <si>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</si>
  <si>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</si>
  <si>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</si>
  <si>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</si>
  <si>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</si>
  <si>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</si>
  <si>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</si>
  <si>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</si>
  <si>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</si>
  <si>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</si>
  <si>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</si>
  <si>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</si>
  <si>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</si>
  <si>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</si>
  <si>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</si>
  <si>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</si>
  <si>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</si>
  <si>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</si>
  <si>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</si>
  <si>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</si>
  <si>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</si>
  <si>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</si>
  <si>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</si>
  <si>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</si>
  <si>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</si>
  <si>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</si>
  <si>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</si>
  <si>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</si>
  <si>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</si>
  <si>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</si>
  <si>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</si>
  <si>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</si>
  <si>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</si>
  <si>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</si>
  <si>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</si>
  <si>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</si>
  <si>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</si>
  <si>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</si>
  <si>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</si>
  <si>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</si>
  <si>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</si>
  <si>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</si>
  <si>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</si>
  <si>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</si>
  <si>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</si>
  <si>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</si>
  <si>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</si>
  <si>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</si>
  <si>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</si>
  <si>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</si>
  <si>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</si>
  <si>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</si>
  <si>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</si>
  <si>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</si>
  <si>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</si>
  <si>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</si>
  <si>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</si>
  <si>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</si>
  <si>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</si>
  <si>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</si>
  <si>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</si>
  <si>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2021-11-10000220</t>
  </si>
  <si>
    <t>Prestar los servicios de educaciòn inicial en el marco de la atenciòn integral en Desarrollo Infantil en Medio Familiar -DIMF-, de conformidad con el Manual Operativo de la Modalidad Familiar, el Lineamiento Tècnico para la Atenciòn a la Primera Infancia y las dorectrices establecidas por el ICBF en armonia con la politica de estado para el Desarrollo Integral de la Primera Infancia de Cero a Siempre</t>
  </si>
  <si>
    <t>LUZ DARY VELANDIA CETINA</t>
  </si>
  <si>
    <t>CALLE 181B Nº 5-22</t>
  </si>
  <si>
    <t>3144637003</t>
  </si>
  <si>
    <t>unidasparaelfuturo@gmail.com</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</si>
  <si>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</si>
  <si>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 xml:space="preserve">cra 6 186 b -16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</si>
</sst>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G179" sqref="G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800220546</v>
      </c>
      <c r="C20" s="5"/>
      <c r="D20" s="73"/>
      <c r="E20" s="5"/>
      <c r="F20" s="5"/>
      <c r="G20" s="5"/>
      <c r="H20" s="243"/>
      <c r="I20" s="149" t="s">
        <v>1156</v>
      </c>
      <c r="J20" s="150" t="s">
        <v>189</v>
      </c>
      <c r="K20" s="151">
        <v>1385693400</v>
      </c>
      <c r="L20" s="152"/>
      <c r="M20" s="152"/>
      <c r="N20" s="135">
        <f>+(M20-L20)/30</f>
        <v>0</v>
      </c>
      <c r="O20" s="138"/>
      <c r="U20" s="134"/>
      <c r="V20" s="105">
        <f ca="1">NOW()</f>
        <v>44191.650318055559</v>
      </c>
      <c r="W20" s="105">
        <f ca="1">NOW()</f>
        <v>44191.650318055559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DE AGENTES EDUCATIVOS FAMI FAMILIAS PARA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9" t="s">
        <v>2682</v>
      </c>
      <c r="I48" s="113" t="s">
        <v>1156</v>
      </c>
      <c r="J48" s="113" t="s">
        <v>189</v>
      </c>
      <c r="K48" s="123">
        <v>129130976</v>
      </c>
      <c r="L48" s="115" t="s">
        <v>1148</v>
      </c>
      <c r="M48" s="117">
        <v>0.02</v>
      </c>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9" t="s">
        <v>2682</v>
      </c>
      <c r="I49" s="113" t="s">
        <v>1156</v>
      </c>
      <c r="J49" s="113" t="s">
        <v>189</v>
      </c>
      <c r="K49" s="123">
        <v>158449900</v>
      </c>
      <c r="L49" s="115" t="s">
        <v>1148</v>
      </c>
      <c r="M49" s="117">
        <v>0.02</v>
      </c>
      <c r="N49" s="115" t="s">
        <v>2634</v>
      </c>
      <c r="O49" s="115" t="s">
        <v>26</v>
      </c>
      <c r="P49" s="78"/>
    </row>
    <row r="50" spans="1:16" s="6" customFormat="1" ht="24.75" customHeight="1" x14ac:dyDescent="0.25">
      <c r="A50" s="143">
        <v>3</v>
      </c>
      <c r="B50" s="111"/>
      <c r="C50" s="112"/>
      <c r="D50" s="110"/>
      <c r="E50" s="145"/>
      <c r="F50" s="145"/>
      <c r="G50" s="160" t="str">
        <f t="shared" si="2"/>
        <v/>
      </c>
      <c r="H50" s="119" t="s">
        <v>2682</v>
      </c>
      <c r="I50" s="113" t="s">
        <v>1156</v>
      </c>
      <c r="J50" s="113" t="s">
        <v>189</v>
      </c>
      <c r="K50" s="123">
        <v>1107604854</v>
      </c>
      <c r="L50" s="115" t="s">
        <v>1148</v>
      </c>
      <c r="M50" s="117">
        <v>0.02</v>
      </c>
      <c r="N50" s="115" t="s">
        <v>2634</v>
      </c>
      <c r="O50" s="115" t="s">
        <v>26</v>
      </c>
      <c r="P50" s="78"/>
    </row>
    <row r="51" spans="1:16" s="6" customFormat="1" ht="24.75" customHeight="1" outlineLevel="1" x14ac:dyDescent="0.25">
      <c r="A51" s="143">
        <v>4</v>
      </c>
      <c r="B51" s="111"/>
      <c r="C51" s="112"/>
      <c r="D51" s="110"/>
      <c r="E51" s="145"/>
      <c r="F51" s="145"/>
      <c r="G51" s="160" t="str">
        <f t="shared" ref="G51:G107" si="3">IF(AND(E51&lt;&gt;"",F51&lt;&gt;""),((F51-E51)/30),"")</f>
        <v/>
      </c>
      <c r="H51" s="119" t="s">
        <v>2682</v>
      </c>
      <c r="I51" s="113" t="s">
        <v>1156</v>
      </c>
      <c r="J51" s="113" t="s">
        <v>189</v>
      </c>
      <c r="K51" s="123">
        <v>144633080</v>
      </c>
      <c r="L51" s="115" t="s">
        <v>1148</v>
      </c>
      <c r="M51" s="117">
        <v>0.02</v>
      </c>
      <c r="N51" s="115" t="s">
        <v>2634</v>
      </c>
      <c r="O51" s="115" t="s">
        <v>26</v>
      </c>
      <c r="P51" s="78"/>
    </row>
    <row r="52" spans="1:16" s="7" customFormat="1" ht="24.75" customHeight="1" outlineLevel="1" x14ac:dyDescent="0.25">
      <c r="A52" s="144">
        <v>5</v>
      </c>
      <c r="B52" s="111"/>
      <c r="C52" s="112"/>
      <c r="D52" s="110"/>
      <c r="E52" s="145"/>
      <c r="F52" s="145"/>
      <c r="G52" s="160" t="str">
        <f t="shared" si="3"/>
        <v/>
      </c>
      <c r="H52" s="119" t="s">
        <v>2682</v>
      </c>
      <c r="I52" s="113" t="s">
        <v>1156</v>
      </c>
      <c r="J52" s="113" t="s">
        <v>189</v>
      </c>
      <c r="K52" s="123">
        <v>135818712</v>
      </c>
      <c r="L52" s="115" t="s">
        <v>1148</v>
      </c>
      <c r="M52" s="117">
        <v>0.02</v>
      </c>
      <c r="N52" s="115" t="s">
        <v>1151</v>
      </c>
      <c r="O52" s="115" t="s">
        <v>26</v>
      </c>
      <c r="P52" s="79"/>
    </row>
    <row r="53" spans="1:16" s="7" customFormat="1" ht="24.75" customHeight="1" outlineLevel="1" x14ac:dyDescent="0.25">
      <c r="A53" s="144">
        <v>6</v>
      </c>
      <c r="B53" s="111"/>
      <c r="C53" s="112"/>
      <c r="D53" s="110"/>
      <c r="E53" s="145"/>
      <c r="F53" s="145"/>
      <c r="G53" s="160" t="str">
        <f t="shared" si="3"/>
        <v/>
      </c>
      <c r="H53" s="119" t="s">
        <v>2682</v>
      </c>
      <c r="I53" s="113" t="s">
        <v>1156</v>
      </c>
      <c r="J53" s="113" t="s">
        <v>189</v>
      </c>
      <c r="K53" s="116">
        <v>1121371800</v>
      </c>
      <c r="L53" s="115" t="s">
        <v>1148</v>
      </c>
      <c r="M53" s="117">
        <v>0.02</v>
      </c>
      <c r="N53" s="115" t="s">
        <v>2634</v>
      </c>
      <c r="O53" s="115" t="s">
        <v>26</v>
      </c>
      <c r="P53" s="79"/>
    </row>
    <row r="54" spans="1:16" s="7" customFormat="1" ht="24.75" customHeight="1" outlineLevel="1" x14ac:dyDescent="0.25">
      <c r="A54" s="144">
        <v>7</v>
      </c>
      <c r="B54" s="111"/>
      <c r="C54" s="112"/>
      <c r="D54" s="110"/>
      <c r="E54" s="145"/>
      <c r="F54" s="145"/>
      <c r="G54" s="160" t="str">
        <f t="shared" si="3"/>
        <v/>
      </c>
      <c r="H54" s="119" t="s">
        <v>2682</v>
      </c>
      <c r="I54" s="113" t="s">
        <v>1156</v>
      </c>
      <c r="J54" s="113" t="s">
        <v>189</v>
      </c>
      <c r="K54" s="118">
        <v>593285233</v>
      </c>
      <c r="L54" s="115" t="s">
        <v>1148</v>
      </c>
      <c r="M54" s="117">
        <v>0.02</v>
      </c>
      <c r="N54" s="115" t="s">
        <v>2634</v>
      </c>
      <c r="O54" s="115" t="s">
        <v>26</v>
      </c>
      <c r="P54" s="79"/>
    </row>
    <row r="55" spans="1:16" s="7" customFormat="1" ht="24.75" customHeight="1" outlineLevel="1" x14ac:dyDescent="0.25">
      <c r="A55" s="144">
        <v>8</v>
      </c>
      <c r="B55" s="111"/>
      <c r="C55" s="112"/>
      <c r="D55" s="110"/>
      <c r="E55" s="145"/>
      <c r="F55" s="145"/>
      <c r="G55" s="160" t="str">
        <f t="shared" si="3"/>
        <v/>
      </c>
      <c r="H55" s="119" t="s">
        <v>2682</v>
      </c>
      <c r="I55" s="113" t="s">
        <v>1156</v>
      </c>
      <c r="J55" s="113" t="s">
        <v>189</v>
      </c>
      <c r="K55" s="118">
        <v>819275308</v>
      </c>
      <c r="L55" s="115" t="s">
        <v>1148</v>
      </c>
      <c r="M55" s="117">
        <v>0.02</v>
      </c>
      <c r="N55" s="115" t="s">
        <v>1151</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19" t="s">
        <v>2682</v>
      </c>
      <c r="I114" s="121" t="s">
        <v>1156</v>
      </c>
      <c r="J114" s="121" t="s">
        <v>189</v>
      </c>
      <c r="K114" s="118">
        <v>819275308</v>
      </c>
      <c r="L114" s="100">
        <f>+IF(AND(K114&gt;0,O114="Ejecución"),(K114/877802)*Tabla28[[#This Row],[% participación]],IF(AND(K114&gt;0,O114&lt;&gt;"Ejecución"),"-",""))</f>
        <v>18.666517232815604</v>
      </c>
      <c r="M114" s="124" t="s">
        <v>1148</v>
      </c>
      <c r="N114" s="173">
        <v>0.02</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c r="G179" s="165" t="str">
        <f>IF(F179&gt;0,SUM(E179+F179),"")</f>
        <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27713868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c r="D193" s="5"/>
      <c r="E193" s="126"/>
      <c r="F193" s="5"/>
      <c r="G193" s="5"/>
      <c r="H193" s="147" t="s">
        <v>2678</v>
      </c>
      <c r="J193" s="5"/>
      <c r="K193" s="127">
        <v>42033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Olga gesuac</cp:lastModifiedBy>
  <cp:lastPrinted>2020-11-20T15:12:35Z</cp:lastPrinted>
  <dcterms:created xsi:type="dcterms:W3CDTF">2020-10-14T21:57:42Z</dcterms:created>
  <dcterms:modified xsi:type="dcterms:W3CDTF">2020-12-26T20:46:08Z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